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3\Segundo trimestre\Cuadros Excel Web (Valores)\"/>
    </mc:Choice>
  </mc:AlternateContent>
  <bookViews>
    <workbookView xWindow="0" yWindow="0" windowWidth="21600" windowHeight="9735" tabRatio="724"/>
  </bookViews>
  <sheets>
    <sheet name="Cuadro 2 PA" sheetId="48" r:id="rId1"/>
  </sheets>
  <definedNames>
    <definedName name="_xlnm.Print_Area" localSheetId="0">'Cuadro 2 PA'!$A$1:$P$67</definedName>
    <definedName name="_xlnm.Print_Titles" localSheetId="0">'Cuadro 2 PA'!$8:$13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0" i="48" l="1"/>
  <c r="H60" i="48"/>
  <c r="C60" i="48"/>
  <c r="M59" i="48"/>
  <c r="H59" i="48"/>
  <c r="C59" i="48"/>
  <c r="M58" i="48"/>
  <c r="M57" i="48" s="1"/>
  <c r="H58" i="48"/>
  <c r="H57" i="48" s="1"/>
  <c r="C58" i="48"/>
  <c r="O57" i="48"/>
  <c r="N57" i="48"/>
  <c r="L57" i="48"/>
  <c r="K57" i="48"/>
  <c r="J57" i="48"/>
  <c r="I57" i="48"/>
  <c r="G57" i="48"/>
  <c r="F57" i="48"/>
  <c r="E57" i="48"/>
  <c r="D57" i="48"/>
  <c r="C57" i="48"/>
  <c r="M53" i="48"/>
  <c r="H53" i="48"/>
  <c r="C53" i="48"/>
  <c r="M52" i="48"/>
  <c r="H52" i="48"/>
  <c r="C52" i="48"/>
  <c r="M51" i="48"/>
  <c r="H51" i="48"/>
  <c r="C51" i="48"/>
  <c r="M50" i="48"/>
  <c r="M49" i="48" s="1"/>
  <c r="H50" i="48"/>
  <c r="H49" i="48" s="1"/>
  <c r="C50" i="48"/>
  <c r="O49" i="48"/>
  <c r="N49" i="48"/>
  <c r="L49" i="48"/>
  <c r="K49" i="48"/>
  <c r="J49" i="48"/>
  <c r="I49" i="48"/>
  <c r="G49" i="48"/>
  <c r="F49" i="48"/>
  <c r="E49" i="48"/>
  <c r="E34" i="48" s="1"/>
  <c r="D49" i="48"/>
  <c r="M48" i="48"/>
  <c r="H48" i="48"/>
  <c r="C48" i="48"/>
  <c r="M47" i="48"/>
  <c r="H47" i="48"/>
  <c r="C47" i="48"/>
  <c r="M46" i="48"/>
  <c r="H46" i="48"/>
  <c r="C46" i="48"/>
  <c r="C44" i="48" s="1"/>
  <c r="M45" i="48"/>
  <c r="M44" i="48" s="1"/>
  <c r="H45" i="48"/>
  <c r="C45" i="48"/>
  <c r="O44" i="48"/>
  <c r="N44" i="48"/>
  <c r="L44" i="48"/>
  <c r="K44" i="48"/>
  <c r="J44" i="48"/>
  <c r="I44" i="48"/>
  <c r="H44" i="48"/>
  <c r="G44" i="48"/>
  <c r="G34" i="48" s="1"/>
  <c r="F44" i="48"/>
  <c r="F34" i="48" s="1"/>
  <c r="E44" i="48"/>
  <c r="D44" i="48"/>
  <c r="M43" i="48"/>
  <c r="M41" i="48" s="1"/>
  <c r="H43" i="48"/>
  <c r="C43" i="48"/>
  <c r="M42" i="48"/>
  <c r="H42" i="48"/>
  <c r="H41" i="48" s="1"/>
  <c r="C42" i="48"/>
  <c r="O41" i="48"/>
  <c r="N41" i="48"/>
  <c r="L41" i="48"/>
  <c r="K41" i="48"/>
  <c r="J41" i="48"/>
  <c r="I41" i="48"/>
  <c r="G41" i="48"/>
  <c r="F41" i="48"/>
  <c r="E41" i="48"/>
  <c r="D41" i="48"/>
  <c r="C41" i="48"/>
  <c r="M40" i="48"/>
  <c r="M38" i="48" s="1"/>
  <c r="H40" i="48"/>
  <c r="H38" i="48" s="1"/>
  <c r="C40" i="48"/>
  <c r="M39" i="48"/>
  <c r="H39" i="48"/>
  <c r="C39" i="48"/>
  <c r="C38" i="48" s="1"/>
  <c r="O38" i="48"/>
  <c r="N38" i="48"/>
  <c r="L38" i="48"/>
  <c r="K38" i="48"/>
  <c r="J38" i="48"/>
  <c r="J34" i="48" s="1"/>
  <c r="I38" i="48"/>
  <c r="I34" i="48" s="1"/>
  <c r="G38" i="48"/>
  <c r="F38" i="48"/>
  <c r="E38" i="48"/>
  <c r="D38" i="48"/>
  <c r="M37" i="48"/>
  <c r="H37" i="48"/>
  <c r="C37" i="48"/>
  <c r="M36" i="48"/>
  <c r="M35" i="48" s="1"/>
  <c r="H36" i="48"/>
  <c r="H35" i="48" s="1"/>
  <c r="C36" i="48"/>
  <c r="O35" i="48"/>
  <c r="O34" i="48" s="1"/>
  <c r="N35" i="48"/>
  <c r="N34" i="48" s="1"/>
  <c r="L35" i="48"/>
  <c r="K35" i="48"/>
  <c r="J35" i="48"/>
  <c r="I35" i="48"/>
  <c r="G35" i="48"/>
  <c r="F35" i="48"/>
  <c r="E35" i="48"/>
  <c r="D35" i="48"/>
  <c r="C35" i="48"/>
  <c r="L34" i="48"/>
  <c r="D34" i="48"/>
  <c r="M32" i="48"/>
  <c r="H32" i="48"/>
  <c r="C32" i="48"/>
  <c r="M31" i="48"/>
  <c r="H31" i="48"/>
  <c r="C31" i="48"/>
  <c r="O30" i="48"/>
  <c r="N30" i="48"/>
  <c r="M30" i="48"/>
  <c r="L30" i="48"/>
  <c r="K30" i="48"/>
  <c r="J30" i="48"/>
  <c r="I30" i="48"/>
  <c r="H30" i="48"/>
  <c r="G30" i="48"/>
  <c r="F30" i="48"/>
  <c r="E30" i="48"/>
  <c r="D30" i="48"/>
  <c r="C30" i="48"/>
  <c r="O28" i="48"/>
  <c r="N28" i="48"/>
  <c r="L28" i="48"/>
  <c r="K28" i="48"/>
  <c r="J28" i="48"/>
  <c r="I28" i="48"/>
  <c r="G28" i="48"/>
  <c r="F28" i="48"/>
  <c r="E28" i="48"/>
  <c r="D28" i="48"/>
  <c r="C28" i="48"/>
  <c r="M27" i="48"/>
  <c r="H27" i="48"/>
  <c r="C27" i="48"/>
  <c r="M26" i="48"/>
  <c r="M28" i="48" s="1"/>
  <c r="H26" i="48"/>
  <c r="H28" i="48" s="1"/>
  <c r="C26" i="48"/>
  <c r="O24" i="48"/>
  <c r="N24" i="48"/>
  <c r="L24" i="48"/>
  <c r="K24" i="48"/>
  <c r="J24" i="48"/>
  <c r="I24" i="48"/>
  <c r="G24" i="48"/>
  <c r="F24" i="48"/>
  <c r="E24" i="48"/>
  <c r="D24" i="48"/>
  <c r="M23" i="48"/>
  <c r="H23" i="48"/>
  <c r="C23" i="48"/>
  <c r="M22" i="48"/>
  <c r="M24" i="48" s="1"/>
  <c r="H22" i="48"/>
  <c r="H24" i="48" s="1"/>
  <c r="C22" i="48"/>
  <c r="C24" i="48" s="1"/>
  <c r="E21" i="48"/>
  <c r="E25" i="48" s="1"/>
  <c r="O20" i="48"/>
  <c r="N20" i="48"/>
  <c r="L20" i="48"/>
  <c r="K20" i="48"/>
  <c r="J20" i="48"/>
  <c r="I20" i="48"/>
  <c r="G20" i="48"/>
  <c r="F20" i="48"/>
  <c r="F21" i="48" s="1"/>
  <c r="F25" i="48" s="1"/>
  <c r="E20" i="48"/>
  <c r="D20" i="48"/>
  <c r="M19" i="48"/>
  <c r="H19" i="48"/>
  <c r="C19" i="48"/>
  <c r="M18" i="48"/>
  <c r="M20" i="48" s="1"/>
  <c r="H18" i="48"/>
  <c r="H20" i="48" s="1"/>
  <c r="C18" i="48"/>
  <c r="C20" i="48" s="1"/>
  <c r="O17" i="48"/>
  <c r="O21" i="48" s="1"/>
  <c r="O25" i="48" s="1"/>
  <c r="N17" i="48"/>
  <c r="N21" i="48" s="1"/>
  <c r="N25" i="48" s="1"/>
  <c r="M17" i="48"/>
  <c r="M21" i="48" s="1"/>
  <c r="M25" i="48" s="1"/>
  <c r="L17" i="48"/>
  <c r="L21" i="48" s="1"/>
  <c r="L25" i="48" s="1"/>
  <c r="K17" i="48"/>
  <c r="K21" i="48" s="1"/>
  <c r="K25" i="48" s="1"/>
  <c r="J17" i="48"/>
  <c r="J21" i="48" s="1"/>
  <c r="J25" i="48" s="1"/>
  <c r="I17" i="48"/>
  <c r="I21" i="48" s="1"/>
  <c r="I25" i="48" s="1"/>
  <c r="G17" i="48"/>
  <c r="G21" i="48" s="1"/>
  <c r="G25" i="48" s="1"/>
  <c r="F17" i="48"/>
  <c r="E17" i="48"/>
  <c r="D17" i="48"/>
  <c r="D21" i="48" s="1"/>
  <c r="D25" i="48" s="1"/>
  <c r="M16" i="48"/>
  <c r="H16" i="48"/>
  <c r="C16" i="48"/>
  <c r="M15" i="48"/>
  <c r="H15" i="48"/>
  <c r="H17" i="48" s="1"/>
  <c r="H21" i="48" s="1"/>
  <c r="H25" i="48" s="1"/>
  <c r="C15" i="48"/>
  <c r="C17" i="48" s="1"/>
  <c r="M34" i="48" l="1"/>
  <c r="K34" i="48"/>
  <c r="C49" i="48"/>
  <c r="C34" i="48" s="1"/>
  <c r="F14" i="48"/>
  <c r="F33" i="48" s="1"/>
  <c r="F54" i="48" s="1"/>
  <c r="F29" i="48"/>
  <c r="O14" i="48"/>
  <c r="O33" i="48" s="1"/>
  <c r="O54" i="48" s="1"/>
  <c r="O29" i="48"/>
  <c r="D14" i="48"/>
  <c r="D33" i="48" s="1"/>
  <c r="D54" i="48" s="1"/>
  <c r="D29" i="48"/>
  <c r="H14" i="48"/>
  <c r="H33" i="48" s="1"/>
  <c r="H29" i="48"/>
  <c r="G14" i="48"/>
  <c r="G33" i="48" s="1"/>
  <c r="G54" i="48" s="1"/>
  <c r="G29" i="48"/>
  <c r="H34" i="48"/>
  <c r="E14" i="48"/>
  <c r="E33" i="48" s="1"/>
  <c r="E54" i="48" s="1"/>
  <c r="E29" i="48"/>
  <c r="M14" i="48"/>
  <c r="M33" i="48" s="1"/>
  <c r="M54" i="48" s="1"/>
  <c r="M29" i="48"/>
  <c r="L29" i="48"/>
  <c r="L14" i="48"/>
  <c r="L33" i="48" s="1"/>
  <c r="L54" i="48" s="1"/>
  <c r="N14" i="48"/>
  <c r="N33" i="48" s="1"/>
  <c r="N54" i="48" s="1"/>
  <c r="N29" i="48"/>
  <c r="I29" i="48"/>
  <c r="I14" i="48"/>
  <c r="I33" i="48" s="1"/>
  <c r="I54" i="48" s="1"/>
  <c r="J29" i="48"/>
  <c r="J14" i="48"/>
  <c r="J33" i="48" s="1"/>
  <c r="J54" i="48" s="1"/>
  <c r="C21" i="48"/>
  <c r="C25" i="48" s="1"/>
  <c r="K29" i="48"/>
  <c r="K14" i="48"/>
  <c r="K33" i="48" s="1"/>
  <c r="K54" i="48" l="1"/>
  <c r="G55" i="48"/>
  <c r="G56" i="48" s="1"/>
  <c r="H54" i="48"/>
  <c r="J55" i="48"/>
  <c r="J56" i="48" s="1"/>
  <c r="I55" i="48"/>
  <c r="I56" i="48" s="1"/>
  <c r="D55" i="48"/>
  <c r="D56" i="48" s="1"/>
  <c r="L55" i="48"/>
  <c r="L56" i="48" s="1"/>
  <c r="N55" i="48"/>
  <c r="N56" i="48" s="1"/>
  <c r="K55" i="48"/>
  <c r="K56" i="48" s="1"/>
  <c r="O55" i="48"/>
  <c r="O56" i="48" s="1"/>
  <c r="E55" i="48"/>
  <c r="E56" i="48" s="1"/>
  <c r="M55" i="48"/>
  <c r="M56" i="48" s="1"/>
  <c r="C14" i="48"/>
  <c r="C33" i="48" s="1"/>
  <c r="C54" i="48" s="1"/>
  <c r="C29" i="48"/>
  <c r="F56" i="48"/>
  <c r="F55" i="48"/>
  <c r="C55" i="48" l="1"/>
  <c r="C56" i="48" s="1"/>
  <c r="H55" i="48"/>
  <c r="H56" i="48" s="1"/>
</calcChain>
</file>

<file path=xl/sharedStrings.xml><?xml version="1.0" encoding="utf-8"?>
<sst xmlns="http://schemas.openxmlformats.org/spreadsheetml/2006/main" count="89" uniqueCount="71">
  <si>
    <t>Cuadro 2. PRESENTACIÓN ANALÍTICA DE LA BALANZA DE PAGOS DE PANAMÁ,</t>
  </si>
  <si>
    <t>Presentación analítica</t>
  </si>
  <si>
    <t>Partida</t>
  </si>
  <si>
    <t>Total</t>
  </si>
  <si>
    <t>Trimestre</t>
  </si>
  <si>
    <t>Primer</t>
  </si>
  <si>
    <t>Segundo</t>
  </si>
  <si>
    <t>Tercer</t>
  </si>
  <si>
    <t>Cuarto</t>
  </si>
  <si>
    <t>(1) Excluye componentes que han sido clasificados como Grupo E.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</si>
  <si>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</si>
  <si>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</si>
  <si>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</si>
  <si>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</si>
  <si>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</si>
  <si>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A.   Cuenta corriente</t>
  </si>
  <si>
    <t xml:space="preserve">             Balanza de bienes</t>
  </si>
  <si>
    <t xml:space="preserve">             Balanza de servicios</t>
  </si>
  <si>
    <t xml:space="preserve">             Balanza de bienes y servicios</t>
  </si>
  <si>
    <t xml:space="preserve">             Balanza de renta</t>
  </si>
  <si>
    <t xml:space="preserve">             Balanza de bienes, servicios y renta</t>
  </si>
  <si>
    <t xml:space="preserve">             Balanza de transferencias corrientes</t>
  </si>
  <si>
    <t xml:space="preserve">             Balanza de bienes, servicios, renta y transferencias corrientes</t>
  </si>
  <si>
    <t>B.   Cuenta de capital</t>
  </si>
  <si>
    <t xml:space="preserve">              Total, Grupos A y B</t>
  </si>
  <si>
    <t>C.   Cuenta financiera  (1)</t>
  </si>
  <si>
    <t xml:space="preserve">     11.    Inversión directa</t>
  </si>
  <si>
    <t xml:space="preserve">             11.1    En el extranjero</t>
  </si>
  <si>
    <t xml:space="preserve">             11.2    En la economía declarante</t>
  </si>
  <si>
    <t xml:space="preserve">     12.    Inversión de cartera - activos</t>
  </si>
  <si>
    <t xml:space="preserve">             12.1    Títulos de participación en el capital</t>
  </si>
  <si>
    <t xml:space="preserve">             12.2    Títulos de deuda</t>
  </si>
  <si>
    <t xml:space="preserve">     13.   Inversión de cartera - pasivos</t>
  </si>
  <si>
    <t xml:space="preserve">             13.1    Títulos de participación en el capital</t>
  </si>
  <si>
    <t xml:space="preserve">             13.2    Títulos de deuda</t>
  </si>
  <si>
    <t xml:space="preserve">     14.   Otra inversión - activos</t>
  </si>
  <si>
    <t xml:space="preserve">             14.1    Autoridades monetarias</t>
  </si>
  <si>
    <t xml:space="preserve">             14.2    Gobierno general</t>
  </si>
  <si>
    <t xml:space="preserve">             14.3    Bancos</t>
  </si>
  <si>
    <t xml:space="preserve">             14.4    Otros sectores</t>
  </si>
  <si>
    <t xml:space="preserve">     15.   Otra inversión - pasivos</t>
  </si>
  <si>
    <t xml:space="preserve">             15.1    Autoridades monetarias</t>
  </si>
  <si>
    <t xml:space="preserve">             15.2    Gobierno general</t>
  </si>
  <si>
    <t xml:space="preserve">             15.3    Bancos</t>
  </si>
  <si>
    <t xml:space="preserve">             15.4    Otros sectores</t>
  </si>
  <si>
    <t xml:space="preserve">              Total, Grupos A a C</t>
  </si>
  <si>
    <t>D.   Errores y omisiones netos</t>
  </si>
  <si>
    <t xml:space="preserve">              Total, Grupos A a D   (Balanza global)</t>
  </si>
  <si>
    <t>E.   Financiamiento</t>
  </si>
  <si>
    <t xml:space="preserve">     16.    Activos de reserva</t>
  </si>
  <si>
    <t xml:space="preserve">     17.    Uso del crédito y préstamos del Fondo Monetario Internacional</t>
  </si>
  <si>
    <t xml:space="preserve">     18.    Financiamiento excepcional</t>
  </si>
  <si>
    <t>Línea núm.</t>
  </si>
  <si>
    <t>NOTA: La diferencia que se observa entre el total y los parciales se debe al redondeo.</t>
  </si>
  <si>
    <t>2021 (P)</t>
  </si>
  <si>
    <t>(En millones de balboas)</t>
  </si>
  <si>
    <t>0.0 Cuando la cantidad es menor a la unidad o fracción decimal adoptada, para la expresión del dato.</t>
  </si>
  <si>
    <t>semestre</t>
  </si>
  <si>
    <t xml:space="preserve">       1.   Bienes FOB: Exportaciones</t>
  </si>
  <si>
    <t xml:space="preserve">       2.   Bienes FOB: Importaciones</t>
  </si>
  <si>
    <t xml:space="preserve">       3.   Servicios: Crédito</t>
  </si>
  <si>
    <t xml:space="preserve">       4.   Servicios: Débito</t>
  </si>
  <si>
    <t xml:space="preserve">       5.   Renta: Crédito</t>
  </si>
  <si>
    <t xml:space="preserve">       6.   Renta: Débito</t>
  </si>
  <si>
    <t xml:space="preserve">       7.   Transferencias corrientes: Crédito</t>
  </si>
  <si>
    <t xml:space="preserve">       8.   Transferencias corrientes: Débito</t>
  </si>
  <si>
    <t xml:space="preserve">       9.    Cuenta de capital: Crédito</t>
  </si>
  <si>
    <t xml:space="preserve">     10.    Cuenta de capital: Débito</t>
  </si>
  <si>
    <t>2022 (P)</t>
  </si>
  <si>
    <t>2023 (E)</t>
  </si>
  <si>
    <t>SEGÚN PARTIDA: AÑOS 2021-22 Y PRIMER SEMESTRE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</si>
</sst>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15" xfId="0" applyNumberFormat="1" applyFont="1" applyFill="1" applyBorder="1" applyAlignment="1" applyProtection="1">
      <alignment horizontal="center" vertical="center"/>
    </xf>
    <xf numFmtId="164" fontId="2" fillId="3" borderId="9" xfId="0" applyNumberFormat="1" applyFont="1" applyFill="1" applyBorder="1" applyAlignment="1" applyProtection="1"/>
    <xf numFmtId="164" fontId="2" fillId="3" borderId="9" xfId="0" applyNumberFormat="1" applyFont="1" applyFill="1" applyBorder="1" applyAlignment="1" applyProtection="1">
      <alignment horizontal="right"/>
    </xf>
    <xf numFmtId="0" fontId="2" fillId="3" borderId="14" xfId="0" applyNumberFormat="1" applyFont="1" applyFill="1" applyBorder="1" applyAlignment="1" applyProtection="1"/>
    <xf numFmtId="0" fontId="1" fillId="3" borderId="0" xfId="0" applyNumberFormat="1" applyFont="1" applyFill="1" applyBorder="1" applyAlignment="1" applyProtection="1"/>
    <xf numFmtId="0" fontId="2" fillId="3" borderId="3" xfId="0" applyNumberFormat="1" applyFont="1" applyFill="1" applyBorder="1" applyAlignment="1" applyProtection="1"/>
    <xf numFmtId="0" fontId="2" fillId="3" borderId="0" xfId="0" applyNumberFormat="1" applyFont="1" applyFill="1" applyBorder="1" applyAlignment="1" applyProtection="1"/>
    <xf numFmtId="0" fontId="2" fillId="0" borderId="0" xfId="0" applyNumberFormat="1" applyFont="1" applyFill="1" applyAlignment="1"/>
    <xf numFmtId="0" fontId="1" fillId="4" borderId="0" xfId="0" applyNumberFormat="1" applyFont="1" applyFill="1" applyBorder="1" applyAlignment="1"/>
    <xf numFmtId="0" fontId="1" fillId="4" borderId="0" xfId="0" applyNumberFormat="1" applyFont="1" applyFill="1" applyBorder="1" applyAlignment="1">
      <alignment horizontal="right"/>
    </xf>
    <xf numFmtId="0" fontId="2" fillId="3" borderId="0" xfId="0" applyNumberFormat="1" applyFont="1" applyFill="1" applyBorder="1" applyAlignment="1" applyProtection="1">
      <alignment horizontal="right"/>
    </xf>
    <xf numFmtId="0" fontId="3" fillId="3" borderId="0" xfId="0" applyNumberFormat="1" applyFont="1" applyFill="1" applyBorder="1" applyAlignment="1" applyProtection="1"/>
    <xf numFmtId="0" fontId="4" fillId="3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right"/>
    </xf>
    <xf numFmtId="0" fontId="1" fillId="2" borderId="14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horizontal="left"/>
    </xf>
    <xf numFmtId="0" fontId="2" fillId="3" borderId="5" xfId="0" applyNumberFormat="1" applyFont="1" applyFill="1" applyBorder="1" applyAlignment="1" applyProtection="1"/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5" xfId="0" applyNumberFormat="1" applyFont="1" applyFill="1" applyBorder="1" applyAlignment="1" applyProtection="1">
      <alignment horizontal="center" vertical="center"/>
    </xf>
    <xf numFmtId="0" fontId="1" fillId="2" borderId="6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 applyProtection="1">
      <alignment horizontal="center" vertical="center"/>
    </xf>
    <xf numFmtId="165" fontId="1" fillId="2" borderId="5" xfId="0" applyNumberFormat="1" applyFont="1" applyFill="1" applyBorder="1" applyAlignment="1" applyProtection="1">
      <alignment horizontal="center" vertical="center"/>
    </xf>
    <xf numFmtId="165" fontId="1" fillId="2" borderId="6" xfId="0" applyNumberFormat="1" applyFont="1" applyFill="1" applyBorder="1" applyAlignment="1" applyProtection="1">
      <alignment horizontal="center" vertical="center"/>
    </xf>
    <xf numFmtId="165" fontId="1" fillId="2" borderId="7" xfId="0" applyNumberFormat="1" applyFont="1" applyFill="1" applyBorder="1" applyAlignment="1" applyProtection="1">
      <alignment horizontal="center" vertical="center"/>
    </xf>
    <xf numFmtId="165" fontId="1" fillId="2" borderId="10" xfId="0" applyNumberFormat="1" applyFont="1" applyFill="1" applyBorder="1" applyAlignment="1" applyProtection="1">
      <alignment horizontal="center" vertical="center"/>
    </xf>
    <xf numFmtId="165" fontId="1" fillId="2" borderId="11" xfId="0" applyNumberFormat="1" applyFont="1" applyFill="1" applyBorder="1" applyAlignment="1" applyProtection="1">
      <alignment horizontal="center" vertical="center"/>
    </xf>
    <xf numFmtId="165" fontId="1" fillId="2" borderId="12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0" borderId="0" xfId="0" applyNumberFormat="1" applyFont="1" applyFill="1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right"/>
    </xf>
    <xf numFmtId="0" fontId="1" fillId="0" borderId="0" xfId="0" applyNumberFormat="1" applyFont="1" applyBorder="1" applyAlignment="1"/>
    <xf numFmtId="0" fontId="1" fillId="0" borderId="0" xfId="0" applyNumberFormat="1" applyFont="1" applyBorder="1" applyAlignment="1">
      <alignment horizontal="right"/>
    </xf>
    <xf numFmtId="0" fontId="1" fillId="0" borderId="0" xfId="0" applyNumberFormat="1" applyFont="1" applyFill="1"/>
    <xf numFmtId="0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 applyProtection="1">
      <alignment vertical="center"/>
    </xf>
    <xf numFmtId="0" fontId="1" fillId="2" borderId="2" xfId="0" applyNumberFormat="1" applyFont="1" applyFill="1" applyBorder="1" applyAlignment="1">
      <alignment horizontal="right" vertical="center" wrapText="1"/>
    </xf>
    <xf numFmtId="0" fontId="1" fillId="2" borderId="4" xfId="0" applyNumberFormat="1" applyFont="1" applyFill="1" applyBorder="1" applyAlignment="1">
      <alignment horizontal="left" vertical="center" wrapText="1"/>
    </xf>
    <xf numFmtId="0" fontId="1" fillId="2" borderId="4" xfId="0" applyNumberFormat="1" applyFont="1" applyFill="1" applyBorder="1" applyAlignment="1" applyProtection="1">
      <alignment vertical="center"/>
    </xf>
    <xf numFmtId="0" fontId="1" fillId="2" borderId="8" xfId="0" applyNumberFormat="1" applyFont="1" applyFill="1" applyBorder="1" applyAlignment="1">
      <alignment horizontal="right" vertical="center" wrapText="1"/>
    </xf>
    <xf numFmtId="0" fontId="1" fillId="2" borderId="9" xfId="0" applyNumberFormat="1" applyFont="1" applyFill="1" applyBorder="1" applyAlignment="1" applyProtection="1">
      <alignment horizontal="center" vertical="center"/>
    </xf>
    <xf numFmtId="0" fontId="1" fillId="2" borderId="13" xfId="0" applyNumberFormat="1" applyFont="1" applyFill="1" applyBorder="1" applyAlignment="1">
      <alignment horizontal="center" vertical="center"/>
    </xf>
    <xf numFmtId="0" fontId="1" fillId="2" borderId="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horizontal="center" vertical="center"/>
    </xf>
    <xf numFmtId="0" fontId="1" fillId="2" borderId="4" xfId="0" applyNumberFormat="1" applyFont="1" applyFill="1" applyBorder="1" applyAlignment="1" applyProtection="1">
      <alignment horizontal="center" vertical="center"/>
    </xf>
    <xf numFmtId="0" fontId="1" fillId="2" borderId="10" xfId="0" applyNumberFormat="1" applyFont="1" applyFill="1" applyBorder="1" applyAlignment="1" applyProtection="1">
      <alignment horizontal="center" vertical="center"/>
    </xf>
    <xf numFmtId="0" fontId="1" fillId="2" borderId="11" xfId="0" applyNumberFormat="1" applyFont="1" applyFill="1" applyBorder="1" applyAlignment="1" applyProtection="1">
      <alignment horizontal="center" vertical="center"/>
    </xf>
    <xf numFmtId="0" fontId="1" fillId="2" borderId="12" xfId="0" applyNumberFormat="1" applyFont="1" applyFill="1" applyBorder="1" applyAlignment="1" applyProtection="1">
      <alignment horizontal="center" vertical="center"/>
    </xf>
    <xf numFmtId="0" fontId="1" fillId="2" borderId="4" xfId="0" applyNumberFormat="1" applyFont="1" applyFill="1" applyBorder="1" applyAlignment="1" applyProtection="1">
      <alignment horizontal="center" vertical="center"/>
    </xf>
    <xf numFmtId="0" fontId="1" fillId="2" borderId="5" xfId="0" applyNumberFormat="1" applyFont="1" applyFill="1" applyBorder="1" applyAlignment="1">
      <alignment horizontal="center" vertical="center"/>
    </xf>
    <xf numFmtId="0" fontId="1" fillId="2" borderId="7" xfId="0" applyNumberFormat="1" applyFont="1" applyFill="1" applyBorder="1" applyAlignment="1">
      <alignment horizontal="center" vertical="center"/>
    </xf>
    <xf numFmtId="0" fontId="1" fillId="2" borderId="7" xfId="0" applyNumberFormat="1" applyFont="1" applyFill="1" applyBorder="1" applyAlignment="1">
      <alignment horizontal="left" vertical="center" wrapText="1"/>
    </xf>
    <xf numFmtId="0" fontId="1" fillId="2" borderId="7" xfId="0" applyNumberFormat="1" applyFont="1" applyFill="1" applyBorder="1" applyAlignment="1" applyProtection="1">
      <alignment vertical="center"/>
    </xf>
    <xf numFmtId="0" fontId="1" fillId="2" borderId="14" xfId="0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right" vertical="center" wrapText="1"/>
    </xf>
    <xf numFmtId="0" fontId="2" fillId="0" borderId="1" xfId="0" applyNumberFormat="1" applyFont="1" applyFill="1" applyBorder="1"/>
    <xf numFmtId="0" fontId="2" fillId="0" borderId="13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/>
    <xf numFmtId="0" fontId="2" fillId="0" borderId="13" xfId="0" applyNumberFormat="1" applyFont="1" applyFill="1" applyBorder="1"/>
    <xf numFmtId="0" fontId="2" fillId="0" borderId="2" xfId="0" applyNumberFormat="1" applyFont="1" applyFill="1" applyBorder="1"/>
    <xf numFmtId="0" fontId="2" fillId="0" borderId="4" xfId="0" applyNumberFormat="1" applyFont="1" applyFill="1" applyBorder="1"/>
    <xf numFmtId="164" fontId="1" fillId="3" borderId="9" xfId="0" applyNumberFormat="1" applyFont="1" applyFill="1" applyBorder="1" applyAlignment="1" applyProtection="1"/>
    <xf numFmtId="0" fontId="2" fillId="0" borderId="8" xfId="0" applyNumberFormat="1" applyFont="1" applyFill="1" applyBorder="1"/>
    <xf numFmtId="0" fontId="2" fillId="0" borderId="7" xfId="0" applyNumberFormat="1" applyFont="1" applyFill="1" applyBorder="1"/>
    <xf numFmtId="0" fontId="2" fillId="3" borderId="14" xfId="0" applyNumberFormat="1" applyFont="1" applyFill="1" applyBorder="1"/>
    <xf numFmtId="0" fontId="2" fillId="0" borderId="5" xfId="0" applyNumberFormat="1" applyFont="1" applyFill="1" applyBorder="1"/>
    <xf numFmtId="0" fontId="2" fillId="0" borderId="3" xfId="0" applyNumberFormat="1" applyFont="1" applyFill="1" applyBorder="1"/>
    <xf numFmtId="0" fontId="2" fillId="0" borderId="0" xfId="0" applyNumberFormat="1" applyFont="1" applyFill="1" applyBorder="1"/>
    <xf numFmtId="0" fontId="2" fillId="0" borderId="0" xfId="0" applyNumberFormat="1" applyFont="1" applyFill="1" applyBorder="1" applyAlignment="1" applyProtection="1"/>
    <xf numFmtId="0" fontId="2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4"/>
  <sheetViews>
    <sheetView showGridLines="0" tabSelected="1" zoomScaleNormal="100" zoomScaleSheetLayoutView="100" workbookViewId="0">
      <pane xSplit="2" ySplit="12" topLeftCell="C13" activePane="bottomRight" state="frozen"/>
      <selection activeCell="A13" sqref="A13"/>
      <selection pane="topRight" activeCell="A13" sqref="A13"/>
      <selection pane="bottomLeft" activeCell="A13" sqref="A13"/>
      <selection pane="bottomRight" sqref="A1:G1"/>
    </sheetView>
  </sheetViews>
  <sheetFormatPr baseColWidth="10" defaultColWidth="9.140625" defaultRowHeight="12.75" customHeight="1" x14ac:dyDescent="0.2"/>
  <cols>
    <col min="1" max="1" width="6.7109375" style="32" customWidth="1"/>
    <col min="2" max="2" width="60.7109375" style="73" customWidth="1"/>
    <col min="3" max="3" width="11" style="32" customWidth="1"/>
    <col min="4" max="7" width="8.7109375" style="32" customWidth="1"/>
    <col min="8" max="8" width="13.42578125" style="32" customWidth="1"/>
    <col min="9" max="12" width="13.28515625" style="32" customWidth="1"/>
    <col min="13" max="13" width="13.42578125" style="32" customWidth="1"/>
    <col min="14" max="15" width="13.28515625" style="32" customWidth="1"/>
    <col min="16" max="16" width="6.7109375" style="32" customWidth="1"/>
    <col min="17" max="16384" width="9.140625" style="32"/>
  </cols>
  <sheetData>
    <row r="1" spans="1:16" ht="12.75" customHeight="1" x14ac:dyDescent="0.2">
      <c r="A1" s="30" t="s">
        <v>12</v>
      </c>
      <c r="B1" s="30"/>
      <c r="C1" s="30"/>
      <c r="D1" s="30"/>
      <c r="E1" s="30"/>
      <c r="F1" s="30"/>
      <c r="G1" s="30"/>
      <c r="H1" s="31" t="s">
        <v>12</v>
      </c>
      <c r="I1" s="31"/>
      <c r="J1" s="31"/>
      <c r="K1" s="31"/>
      <c r="L1" s="31"/>
      <c r="M1" s="31"/>
      <c r="N1" s="31"/>
      <c r="O1" s="31"/>
      <c r="P1" s="31"/>
    </row>
    <row r="2" spans="1:16" ht="12.75" customHeight="1" x14ac:dyDescent="0.2">
      <c r="A2" s="33" t="s">
        <v>13</v>
      </c>
      <c r="B2" s="33"/>
      <c r="C2" s="33"/>
      <c r="D2" s="33"/>
      <c r="E2" s="33"/>
      <c r="F2" s="33"/>
      <c r="G2" s="33"/>
      <c r="H2" s="34" t="s">
        <v>13</v>
      </c>
      <c r="I2" s="34"/>
      <c r="J2" s="34"/>
      <c r="K2" s="34"/>
      <c r="L2" s="34"/>
      <c r="M2" s="34"/>
      <c r="N2" s="34"/>
      <c r="O2" s="34"/>
      <c r="P2" s="34"/>
    </row>
    <row r="3" spans="1:16" ht="12.75" customHeight="1" x14ac:dyDescent="0.2">
      <c r="A3" s="30" t="s">
        <v>14</v>
      </c>
      <c r="B3" s="30"/>
      <c r="C3" s="30"/>
      <c r="D3" s="30"/>
      <c r="E3" s="30"/>
      <c r="F3" s="30"/>
      <c r="G3" s="30"/>
      <c r="H3" s="30" t="s">
        <v>14</v>
      </c>
      <c r="I3" s="30"/>
      <c r="J3" s="30"/>
      <c r="K3" s="30"/>
      <c r="L3" s="30"/>
      <c r="M3" s="30"/>
      <c r="N3" s="30"/>
      <c r="O3" s="30"/>
      <c r="P3" s="30"/>
    </row>
    <row r="4" spans="1:16" ht="6" customHeight="1" x14ac:dyDescent="0.2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6"/>
    </row>
    <row r="5" spans="1:16" s="39" customFormat="1" ht="12.75" customHeight="1" x14ac:dyDescent="0.2">
      <c r="A5" s="37" t="s">
        <v>0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8" t="s">
        <v>0</v>
      </c>
    </row>
    <row r="6" spans="1:16" s="39" customFormat="1" ht="12.75" customHeight="1" x14ac:dyDescent="0.2">
      <c r="A6" s="9" t="s">
        <v>70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10" t="s">
        <v>70</v>
      </c>
    </row>
    <row r="7" spans="1:16" ht="6" customHeight="1" x14ac:dyDescent="0.2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8" spans="1:16" ht="14.1" customHeight="1" x14ac:dyDescent="0.2">
      <c r="A8" s="40" t="s">
        <v>52</v>
      </c>
      <c r="B8" s="41"/>
      <c r="C8" s="18" t="s">
        <v>1</v>
      </c>
      <c r="D8" s="19"/>
      <c r="E8" s="19"/>
      <c r="F8" s="19"/>
      <c r="G8" s="20"/>
      <c r="H8" s="18" t="s">
        <v>1</v>
      </c>
      <c r="I8" s="19"/>
      <c r="J8" s="19"/>
      <c r="K8" s="19"/>
      <c r="L8" s="19"/>
      <c r="M8" s="19"/>
      <c r="N8" s="19"/>
      <c r="O8" s="20"/>
      <c r="P8" s="42" t="s">
        <v>52</v>
      </c>
    </row>
    <row r="9" spans="1:16" ht="14.1" customHeight="1" x14ac:dyDescent="0.2">
      <c r="A9" s="43"/>
      <c r="B9" s="44"/>
      <c r="C9" s="21" t="s">
        <v>55</v>
      </c>
      <c r="D9" s="22"/>
      <c r="E9" s="22"/>
      <c r="F9" s="22"/>
      <c r="G9" s="23"/>
      <c r="H9" s="21" t="s">
        <v>55</v>
      </c>
      <c r="I9" s="22"/>
      <c r="J9" s="22"/>
      <c r="K9" s="22"/>
      <c r="L9" s="22"/>
      <c r="M9" s="22"/>
      <c r="N9" s="22"/>
      <c r="O9" s="23"/>
      <c r="P9" s="45"/>
    </row>
    <row r="10" spans="1:16" ht="14.1" customHeight="1" x14ac:dyDescent="0.2">
      <c r="A10" s="43"/>
      <c r="B10" s="46" t="s">
        <v>2</v>
      </c>
      <c r="C10" s="24" t="s">
        <v>54</v>
      </c>
      <c r="D10" s="25"/>
      <c r="E10" s="25"/>
      <c r="F10" s="25"/>
      <c r="G10" s="26"/>
      <c r="H10" s="27" t="s">
        <v>68</v>
      </c>
      <c r="I10" s="28"/>
      <c r="J10" s="28"/>
      <c r="K10" s="28"/>
      <c r="L10" s="29"/>
      <c r="M10" s="27" t="s">
        <v>69</v>
      </c>
      <c r="N10" s="28"/>
      <c r="O10" s="29"/>
      <c r="P10" s="45"/>
    </row>
    <row r="11" spans="1:16" ht="14.1" customHeight="1" x14ac:dyDescent="0.2">
      <c r="A11" s="43"/>
      <c r="B11" s="44"/>
      <c r="C11" s="47" t="s">
        <v>3</v>
      </c>
      <c r="D11" s="48" t="s">
        <v>4</v>
      </c>
      <c r="E11" s="49"/>
      <c r="F11" s="49"/>
      <c r="G11" s="50"/>
      <c r="H11" s="47" t="s">
        <v>3</v>
      </c>
      <c r="I11" s="51" t="s">
        <v>4</v>
      </c>
      <c r="J11" s="52"/>
      <c r="K11" s="52"/>
      <c r="L11" s="53"/>
      <c r="M11" s="54" t="s">
        <v>5</v>
      </c>
      <c r="N11" s="55" t="s">
        <v>4</v>
      </c>
      <c r="O11" s="56"/>
      <c r="P11" s="45"/>
    </row>
    <row r="12" spans="1:16" ht="14.1" customHeight="1" x14ac:dyDescent="0.2">
      <c r="A12" s="57"/>
      <c r="B12" s="58"/>
      <c r="C12" s="59"/>
      <c r="D12" s="1" t="s">
        <v>5</v>
      </c>
      <c r="E12" s="1" t="s">
        <v>6</v>
      </c>
      <c r="F12" s="1" t="s">
        <v>7</v>
      </c>
      <c r="G12" s="1" t="s">
        <v>8</v>
      </c>
      <c r="H12" s="59"/>
      <c r="I12" s="1" t="s">
        <v>5</v>
      </c>
      <c r="J12" s="1" t="s">
        <v>6</v>
      </c>
      <c r="K12" s="1" t="s">
        <v>7</v>
      </c>
      <c r="L12" s="1" t="s">
        <v>8</v>
      </c>
      <c r="M12" s="15" t="s">
        <v>57</v>
      </c>
      <c r="N12" s="1" t="s">
        <v>5</v>
      </c>
      <c r="O12" s="1" t="s">
        <v>6</v>
      </c>
      <c r="P12" s="60"/>
    </row>
    <row r="13" spans="1:16" ht="6" customHeight="1" x14ac:dyDescent="0.2">
      <c r="A13" s="61"/>
      <c r="B13" s="62"/>
      <c r="C13" s="63"/>
      <c r="D13" s="63"/>
      <c r="E13" s="63"/>
      <c r="F13" s="63"/>
      <c r="G13" s="63"/>
      <c r="H13" s="64"/>
      <c r="I13" s="64"/>
      <c r="J13" s="64"/>
      <c r="K13" s="64"/>
      <c r="L13" s="64"/>
      <c r="M13" s="64"/>
      <c r="N13" s="64"/>
      <c r="O13" s="65"/>
      <c r="P13" s="65"/>
    </row>
    <row r="14" spans="1:16" ht="12.75" customHeight="1" x14ac:dyDescent="0.2">
      <c r="A14" s="66">
        <v>1</v>
      </c>
      <c r="B14" s="16" t="s">
        <v>15</v>
      </c>
      <c r="C14" s="67">
        <f>C25+C26+C27</f>
        <v>-778.77885475999778</v>
      </c>
      <c r="D14" s="67">
        <f t="shared" ref="D14:G14" si="0">D25+D26+D27</f>
        <v>-273.92860150000058</v>
      </c>
      <c r="E14" s="67">
        <f t="shared" si="0"/>
        <v>-58.242433090001214</v>
      </c>
      <c r="F14" s="67">
        <f t="shared" si="0"/>
        <v>-343.30295464999887</v>
      </c>
      <c r="G14" s="67">
        <f t="shared" si="0"/>
        <v>-103.3048655199992</v>
      </c>
      <c r="H14" s="67">
        <f>H25+H26+H27</f>
        <v>-3075.479228635003</v>
      </c>
      <c r="I14" s="67">
        <f t="shared" ref="I14:L14" si="1">I25+I26+I27</f>
        <v>-435.23306504000146</v>
      </c>
      <c r="J14" s="67">
        <f t="shared" si="1"/>
        <v>262.95392284999969</v>
      </c>
      <c r="K14" s="67">
        <f t="shared" si="1"/>
        <v>-3002.7766519499983</v>
      </c>
      <c r="L14" s="67">
        <f t="shared" si="1"/>
        <v>99.576565505001042</v>
      </c>
      <c r="M14" s="67">
        <f>M25+M26+M27</f>
        <v>-421.06660141000117</v>
      </c>
      <c r="N14" s="67">
        <f t="shared" ref="N14:O14" si="2">N25+N26+N27</f>
        <v>1101.4649513699987</v>
      </c>
      <c r="O14" s="67">
        <f t="shared" si="2"/>
        <v>-1522.5315527799999</v>
      </c>
      <c r="P14" s="68">
        <v>1</v>
      </c>
    </row>
    <row r="15" spans="1:16" ht="12.75" customHeight="1" x14ac:dyDescent="0.2">
      <c r="A15" s="66">
        <v>2</v>
      </c>
      <c r="B15" s="16" t="s">
        <v>58</v>
      </c>
      <c r="C15" s="2">
        <f>D15+E15+F15+G15</f>
        <v>15012.242775340001</v>
      </c>
      <c r="D15" s="2">
        <v>3347.2861163600001</v>
      </c>
      <c r="E15" s="2">
        <v>3506.6473385099998</v>
      </c>
      <c r="F15" s="2">
        <v>3861.4790524000005</v>
      </c>
      <c r="G15" s="2">
        <v>4296.8302680699999</v>
      </c>
      <c r="H15" s="2">
        <f>I15+J15+K15+L15</f>
        <v>18369.22222191</v>
      </c>
      <c r="I15" s="2">
        <v>4342.5371127899998</v>
      </c>
      <c r="J15" s="2">
        <v>4610.0730898499996</v>
      </c>
      <c r="K15" s="2">
        <v>4761.8680082200008</v>
      </c>
      <c r="L15" s="2">
        <v>4654.7440110500011</v>
      </c>
      <c r="M15" s="2">
        <f>N15+O15</f>
        <v>9416.3967921200001</v>
      </c>
      <c r="N15" s="2">
        <v>5115.4655173699994</v>
      </c>
      <c r="O15" s="2">
        <v>4300.9312747500007</v>
      </c>
      <c r="P15" s="68">
        <v>2</v>
      </c>
    </row>
    <row r="16" spans="1:16" ht="12.75" customHeight="1" x14ac:dyDescent="0.2">
      <c r="A16" s="66">
        <v>3</v>
      </c>
      <c r="B16" s="16" t="s">
        <v>59</v>
      </c>
      <c r="C16" s="2">
        <f>D16+E16+F16+G16</f>
        <v>-20323.05276015</v>
      </c>
      <c r="D16" s="2">
        <v>-4259.4354460800005</v>
      </c>
      <c r="E16" s="2">
        <v>-4679.0946862600013</v>
      </c>
      <c r="F16" s="2">
        <v>-5338.86289296</v>
      </c>
      <c r="G16" s="2">
        <v>-6045.659734849999</v>
      </c>
      <c r="H16" s="2">
        <f>I16+J16+K16+L16</f>
        <v>-30161.655858680002</v>
      </c>
      <c r="I16" s="2">
        <v>-6509.3526129000011</v>
      </c>
      <c r="J16" s="2">
        <v>-6823.8513704699999</v>
      </c>
      <c r="K16" s="2">
        <v>-9764.4620055799987</v>
      </c>
      <c r="L16" s="2">
        <v>-7063.9898697299996</v>
      </c>
      <c r="M16" s="2">
        <f>N16+O16</f>
        <v>-15113.888185379999</v>
      </c>
      <c r="N16" s="2">
        <v>-6418.6398626800001</v>
      </c>
      <c r="O16" s="2">
        <v>-8695.2483226999993</v>
      </c>
      <c r="P16" s="68">
        <v>3</v>
      </c>
    </row>
    <row r="17" spans="1:16" ht="12.75" customHeight="1" x14ac:dyDescent="0.2">
      <c r="A17" s="66">
        <v>4</v>
      </c>
      <c r="B17" s="16" t="s">
        <v>16</v>
      </c>
      <c r="C17" s="67">
        <f>C15+C16</f>
        <v>-5310.8099848099992</v>
      </c>
      <c r="D17" s="67">
        <f t="shared" ref="D17:G17" si="3">D15+D16</f>
        <v>-912.14932972000042</v>
      </c>
      <c r="E17" s="67">
        <f t="shared" si="3"/>
        <v>-1172.4473477500014</v>
      </c>
      <c r="F17" s="67">
        <f t="shared" si="3"/>
        <v>-1477.3838405599995</v>
      </c>
      <c r="G17" s="67">
        <f t="shared" si="3"/>
        <v>-1748.8294667799992</v>
      </c>
      <c r="H17" s="67">
        <f>H15+H16</f>
        <v>-11792.433636770002</v>
      </c>
      <c r="I17" s="67">
        <f t="shared" ref="I17:L17" si="4">I15+I16</f>
        <v>-2166.8155001100013</v>
      </c>
      <c r="J17" s="67">
        <f t="shared" si="4"/>
        <v>-2213.7782806200003</v>
      </c>
      <c r="K17" s="67">
        <f t="shared" si="4"/>
        <v>-5002.593997359998</v>
      </c>
      <c r="L17" s="67">
        <f t="shared" si="4"/>
        <v>-2409.2458586799985</v>
      </c>
      <c r="M17" s="67">
        <f>M15+M16</f>
        <v>-5697.4913932599993</v>
      </c>
      <c r="N17" s="67">
        <f t="shared" ref="N17:O17" si="5">N15+N16</f>
        <v>-1303.1743453100007</v>
      </c>
      <c r="O17" s="67">
        <f t="shared" si="5"/>
        <v>-4394.3170479499986</v>
      </c>
      <c r="P17" s="68">
        <v>4</v>
      </c>
    </row>
    <row r="18" spans="1:16" ht="12.75" customHeight="1" x14ac:dyDescent="0.2">
      <c r="A18" s="66">
        <v>5</v>
      </c>
      <c r="B18" s="16" t="s">
        <v>60</v>
      </c>
      <c r="C18" s="2">
        <f>D18+E18+F18+G18</f>
        <v>12021.537499130001</v>
      </c>
      <c r="D18" s="2">
        <v>2453.8254480699998</v>
      </c>
      <c r="E18" s="2">
        <v>2777.3064052400005</v>
      </c>
      <c r="F18" s="2">
        <v>3313.2962375200004</v>
      </c>
      <c r="G18" s="2">
        <v>3477.1094083000003</v>
      </c>
      <c r="H18" s="2">
        <f>I18+J18+K18+L18</f>
        <v>17067.226419879997</v>
      </c>
      <c r="I18" s="2">
        <v>3926.5949067499996</v>
      </c>
      <c r="J18" s="2">
        <v>4439.2270708899996</v>
      </c>
      <c r="K18" s="2">
        <v>4237.4600457099996</v>
      </c>
      <c r="L18" s="2">
        <v>4463.9443965299997</v>
      </c>
      <c r="M18" s="2">
        <f t="shared" ref="M18:M19" si="6">N18+O18</f>
        <v>9567.7359181999982</v>
      </c>
      <c r="N18" s="2">
        <v>4757.8655219799994</v>
      </c>
      <c r="O18" s="2">
        <v>4809.8703962199988</v>
      </c>
      <c r="P18" s="68">
        <v>5</v>
      </c>
    </row>
    <row r="19" spans="1:16" ht="12.75" customHeight="1" x14ac:dyDescent="0.2">
      <c r="A19" s="66">
        <v>6</v>
      </c>
      <c r="B19" s="16" t="s">
        <v>61</v>
      </c>
      <c r="C19" s="2">
        <f>D19+E19+F19+G19</f>
        <v>-3997.16013071</v>
      </c>
      <c r="D19" s="2">
        <v>-831.64227208</v>
      </c>
      <c r="E19" s="2">
        <v>-914.12161680000008</v>
      </c>
      <c r="F19" s="2">
        <v>-1027.77395301</v>
      </c>
      <c r="G19" s="2">
        <v>-1223.6222888200002</v>
      </c>
      <c r="H19" s="2">
        <f>I19+J19+K19+L19</f>
        <v>-5280.7928543599992</v>
      </c>
      <c r="I19" s="2">
        <v>-1311.8434341399995</v>
      </c>
      <c r="J19" s="2">
        <v>-1288.5126269499999</v>
      </c>
      <c r="K19" s="2">
        <v>-1381.8855497799998</v>
      </c>
      <c r="L19" s="2">
        <v>-1298.5512434899999</v>
      </c>
      <c r="M19" s="2">
        <f t="shared" si="6"/>
        <v>-2509.0393102899998</v>
      </c>
      <c r="N19" s="2">
        <v>-1310.0723182499999</v>
      </c>
      <c r="O19" s="2">
        <v>-1198.9669920400002</v>
      </c>
      <c r="P19" s="68">
        <v>6</v>
      </c>
    </row>
    <row r="20" spans="1:16" ht="12.75" customHeight="1" x14ac:dyDescent="0.2">
      <c r="A20" s="66">
        <v>7</v>
      </c>
      <c r="B20" s="16" t="s">
        <v>17</v>
      </c>
      <c r="C20" s="67">
        <f>C18+C19</f>
        <v>8024.3773684200014</v>
      </c>
      <c r="D20" s="67">
        <f t="shared" ref="D20:G20" si="7">D18+D19</f>
        <v>1622.1831759899997</v>
      </c>
      <c r="E20" s="67">
        <f t="shared" si="7"/>
        <v>1863.1847884400004</v>
      </c>
      <c r="F20" s="67">
        <f t="shared" si="7"/>
        <v>2285.5222845100006</v>
      </c>
      <c r="G20" s="67">
        <f t="shared" si="7"/>
        <v>2253.4871194799998</v>
      </c>
      <c r="H20" s="67">
        <f>H18+H19</f>
        <v>11786.433565519998</v>
      </c>
      <c r="I20" s="67">
        <f t="shared" ref="I20:L20" si="8">I18+I19</f>
        <v>2614.7514726099998</v>
      </c>
      <c r="J20" s="67">
        <f t="shared" si="8"/>
        <v>3150.7144439399999</v>
      </c>
      <c r="K20" s="67">
        <f t="shared" si="8"/>
        <v>2855.57449593</v>
      </c>
      <c r="L20" s="67">
        <f t="shared" si="8"/>
        <v>3165.3931530399996</v>
      </c>
      <c r="M20" s="67">
        <f>M18+M19</f>
        <v>7058.6966079099984</v>
      </c>
      <c r="N20" s="67">
        <f t="shared" ref="N20:O20" si="9">N18+N19</f>
        <v>3447.7932037299997</v>
      </c>
      <c r="O20" s="67">
        <f t="shared" si="9"/>
        <v>3610.9034041799987</v>
      </c>
      <c r="P20" s="68">
        <v>7</v>
      </c>
    </row>
    <row r="21" spans="1:16" ht="12.75" customHeight="1" x14ac:dyDescent="0.2">
      <c r="A21" s="66">
        <v>8</v>
      </c>
      <c r="B21" s="16" t="s">
        <v>18</v>
      </c>
      <c r="C21" s="67">
        <f t="shared" ref="C21:O21" si="10">C17+C20</f>
        <v>2713.5673836100023</v>
      </c>
      <c r="D21" s="67">
        <f t="shared" si="10"/>
        <v>710.03384626999923</v>
      </c>
      <c r="E21" s="67">
        <f t="shared" si="10"/>
        <v>690.73744068999895</v>
      </c>
      <c r="F21" s="67">
        <f t="shared" si="10"/>
        <v>808.13844395000115</v>
      </c>
      <c r="G21" s="67">
        <f t="shared" si="10"/>
        <v>504.65765270000065</v>
      </c>
      <c r="H21" s="67">
        <f t="shared" si="10"/>
        <v>-6.0000712500041118</v>
      </c>
      <c r="I21" s="67">
        <f t="shared" si="10"/>
        <v>447.93597249999857</v>
      </c>
      <c r="J21" s="67">
        <f t="shared" si="10"/>
        <v>936.93616331999965</v>
      </c>
      <c r="K21" s="67">
        <f t="shared" si="10"/>
        <v>-2147.0195014299979</v>
      </c>
      <c r="L21" s="67">
        <f t="shared" si="10"/>
        <v>756.14729436000107</v>
      </c>
      <c r="M21" s="67">
        <f t="shared" si="10"/>
        <v>1361.2052146499991</v>
      </c>
      <c r="N21" s="67">
        <f t="shared" si="10"/>
        <v>2144.618858419999</v>
      </c>
      <c r="O21" s="67">
        <f t="shared" si="10"/>
        <v>-783.41364376999991</v>
      </c>
      <c r="P21" s="68">
        <v>8</v>
      </c>
    </row>
    <row r="22" spans="1:16" ht="12.75" customHeight="1" x14ac:dyDescent="0.2">
      <c r="A22" s="66">
        <v>9</v>
      </c>
      <c r="B22" s="16" t="s">
        <v>62</v>
      </c>
      <c r="C22" s="2">
        <f>D22+E22+F22+G22</f>
        <v>1227.9329399800001</v>
      </c>
      <c r="D22" s="2">
        <v>374.97215962000007</v>
      </c>
      <c r="E22" s="2">
        <v>267.30920497</v>
      </c>
      <c r="F22" s="2">
        <v>283.84764666000001</v>
      </c>
      <c r="G22" s="2">
        <v>301.80392873</v>
      </c>
      <c r="H22" s="2">
        <f>I22+J22+K22+L22</f>
        <v>2140.5997826450002</v>
      </c>
      <c r="I22" s="2">
        <v>515.02625485999999</v>
      </c>
      <c r="J22" s="2">
        <v>394.82010422999997</v>
      </c>
      <c r="K22" s="2">
        <v>540.77930761000005</v>
      </c>
      <c r="L22" s="2">
        <v>689.97411594499999</v>
      </c>
      <c r="M22" s="2">
        <f t="shared" ref="M22:M23" si="11">N22+O22</f>
        <v>1816.8380065299998</v>
      </c>
      <c r="N22" s="2">
        <v>953.33683538999981</v>
      </c>
      <c r="O22" s="2">
        <v>863.50117114</v>
      </c>
      <c r="P22" s="68">
        <v>9</v>
      </c>
    </row>
    <row r="23" spans="1:16" ht="12.75" customHeight="1" x14ac:dyDescent="0.2">
      <c r="A23" s="66">
        <v>10</v>
      </c>
      <c r="B23" s="16" t="s">
        <v>63</v>
      </c>
      <c r="C23" s="2">
        <f>D23+E23+F23+G23</f>
        <v>-4903.86465193</v>
      </c>
      <c r="D23" s="2">
        <v>-1375.6047870699999</v>
      </c>
      <c r="E23" s="2">
        <v>-1041.0798440800002</v>
      </c>
      <c r="F23" s="2">
        <v>-1480.21017813</v>
      </c>
      <c r="G23" s="2">
        <v>-1006.9698426499999</v>
      </c>
      <c r="H23" s="2">
        <f>I23+J23+K23+L23</f>
        <v>-5165.5796612199993</v>
      </c>
      <c r="I23" s="2">
        <v>-1396.15164056</v>
      </c>
      <c r="J23" s="2">
        <v>-1067.3872904499999</v>
      </c>
      <c r="K23" s="2">
        <v>-1376.5468696</v>
      </c>
      <c r="L23" s="2">
        <v>-1325.49386061</v>
      </c>
      <c r="M23" s="2">
        <f t="shared" si="11"/>
        <v>-3577.83049415</v>
      </c>
      <c r="N23" s="2">
        <v>-1996.8922475499999</v>
      </c>
      <c r="O23" s="2">
        <v>-1580.9382466</v>
      </c>
      <c r="P23" s="68">
        <v>10</v>
      </c>
    </row>
    <row r="24" spans="1:16" ht="12.75" customHeight="1" x14ac:dyDescent="0.2">
      <c r="A24" s="66">
        <v>11</v>
      </c>
      <c r="B24" s="16" t="s">
        <v>19</v>
      </c>
      <c r="C24" s="67">
        <f>C22+C23</f>
        <v>-3675.9317119500001</v>
      </c>
      <c r="D24" s="67">
        <f t="shared" ref="D24:G24" si="12">D22+D23</f>
        <v>-1000.6326274499999</v>
      </c>
      <c r="E24" s="67">
        <f t="shared" si="12"/>
        <v>-773.77063911000016</v>
      </c>
      <c r="F24" s="67">
        <f t="shared" si="12"/>
        <v>-1196.36253147</v>
      </c>
      <c r="G24" s="67">
        <f t="shared" si="12"/>
        <v>-705.16591391999987</v>
      </c>
      <c r="H24" s="67">
        <f>H22+H23</f>
        <v>-3024.979878574999</v>
      </c>
      <c r="I24" s="67">
        <f t="shared" ref="I24:L24" si="13">I22+I23</f>
        <v>-881.12538570000004</v>
      </c>
      <c r="J24" s="67">
        <f t="shared" si="13"/>
        <v>-672.56718621999994</v>
      </c>
      <c r="K24" s="67">
        <f t="shared" si="13"/>
        <v>-835.76756198999999</v>
      </c>
      <c r="L24" s="67">
        <f t="shared" si="13"/>
        <v>-635.51974466499996</v>
      </c>
      <c r="M24" s="67">
        <f>M22+M23</f>
        <v>-1760.9924876200002</v>
      </c>
      <c r="N24" s="67">
        <f t="shared" ref="N24:O24" si="14">N22+N23</f>
        <v>-1043.5554121600001</v>
      </c>
      <c r="O24" s="67">
        <f t="shared" si="14"/>
        <v>-717.43707545999996</v>
      </c>
      <c r="P24" s="68">
        <v>11</v>
      </c>
    </row>
    <row r="25" spans="1:16" ht="12.75" customHeight="1" x14ac:dyDescent="0.2">
      <c r="A25" s="66">
        <v>12</v>
      </c>
      <c r="B25" s="16" t="s">
        <v>20</v>
      </c>
      <c r="C25" s="67">
        <f t="shared" ref="C25:O25" si="15">C21+C24</f>
        <v>-962.36432833999788</v>
      </c>
      <c r="D25" s="67">
        <f t="shared" si="15"/>
        <v>-290.59878118000063</v>
      </c>
      <c r="E25" s="67">
        <f t="shared" si="15"/>
        <v>-83.033198420001213</v>
      </c>
      <c r="F25" s="67">
        <f t="shared" si="15"/>
        <v>-388.22408751999887</v>
      </c>
      <c r="G25" s="67">
        <f t="shared" si="15"/>
        <v>-200.50826121999921</v>
      </c>
      <c r="H25" s="67">
        <f t="shared" si="15"/>
        <v>-3030.9799498250031</v>
      </c>
      <c r="I25" s="67">
        <f t="shared" si="15"/>
        <v>-433.18941320000147</v>
      </c>
      <c r="J25" s="67">
        <f t="shared" si="15"/>
        <v>264.36897709999971</v>
      </c>
      <c r="K25" s="67">
        <f t="shared" si="15"/>
        <v>-2982.787063419998</v>
      </c>
      <c r="L25" s="67">
        <f t="shared" si="15"/>
        <v>120.62754969500111</v>
      </c>
      <c r="M25" s="67">
        <f t="shared" si="15"/>
        <v>-399.78727297000114</v>
      </c>
      <c r="N25" s="67">
        <f t="shared" si="15"/>
        <v>1101.063446259999</v>
      </c>
      <c r="O25" s="67">
        <f t="shared" si="15"/>
        <v>-1500.8507192299999</v>
      </c>
      <c r="P25" s="68">
        <v>12</v>
      </c>
    </row>
    <row r="26" spans="1:16" ht="12.75" customHeight="1" x14ac:dyDescent="0.2">
      <c r="A26" s="66">
        <v>13</v>
      </c>
      <c r="B26" s="16" t="s">
        <v>64</v>
      </c>
      <c r="C26" s="2">
        <f>D26+E26+F26+G26</f>
        <v>968.23871341000006</v>
      </c>
      <c r="D26" s="2">
        <v>171.12892743</v>
      </c>
      <c r="E26" s="2">
        <v>218.99859104000001</v>
      </c>
      <c r="F26" s="2">
        <v>248.70892956</v>
      </c>
      <c r="G26" s="2">
        <v>329.40226538000002</v>
      </c>
      <c r="H26" s="2">
        <f>I26+J26+K26+L26</f>
        <v>882.93231069000001</v>
      </c>
      <c r="I26" s="2">
        <v>187.13041324</v>
      </c>
      <c r="J26" s="2">
        <v>230.55991853</v>
      </c>
      <c r="K26" s="2">
        <v>218.14704077000002</v>
      </c>
      <c r="L26" s="2">
        <v>247.09493814999999</v>
      </c>
      <c r="M26" s="2">
        <f t="shared" ref="M26:M27" si="16">N26+O26</f>
        <v>405.7347777</v>
      </c>
      <c r="N26" s="2">
        <v>190.92653318999999</v>
      </c>
      <c r="O26" s="2">
        <v>214.80824451000001</v>
      </c>
      <c r="P26" s="68">
        <v>13</v>
      </c>
    </row>
    <row r="27" spans="1:16" ht="12.75" customHeight="1" x14ac:dyDescent="0.2">
      <c r="A27" s="66">
        <v>14</v>
      </c>
      <c r="B27" s="16" t="s">
        <v>65</v>
      </c>
      <c r="C27" s="2">
        <f>D27+E27+F27+G27</f>
        <v>-784.65323982999996</v>
      </c>
      <c r="D27" s="2">
        <v>-154.45874774999999</v>
      </c>
      <c r="E27" s="2">
        <v>-194.20782571000001</v>
      </c>
      <c r="F27" s="2">
        <v>-203.78779668999999</v>
      </c>
      <c r="G27" s="2">
        <v>-232.19886968</v>
      </c>
      <c r="H27" s="2">
        <f>I27+J27+K27+L27</f>
        <v>-927.43158949999997</v>
      </c>
      <c r="I27" s="2">
        <v>-189.17406507999999</v>
      </c>
      <c r="J27" s="2">
        <v>-231.97497278000003</v>
      </c>
      <c r="K27" s="2">
        <v>-238.13662929999998</v>
      </c>
      <c r="L27" s="2">
        <v>-268.14592234000003</v>
      </c>
      <c r="M27" s="2">
        <f t="shared" si="16"/>
        <v>-427.01410614000002</v>
      </c>
      <c r="N27" s="2">
        <v>-190.52502808000003</v>
      </c>
      <c r="O27" s="2">
        <v>-236.48907806</v>
      </c>
      <c r="P27" s="68">
        <v>14</v>
      </c>
    </row>
    <row r="28" spans="1:16" ht="12.75" customHeight="1" x14ac:dyDescent="0.2">
      <c r="A28" s="66">
        <v>15</v>
      </c>
      <c r="B28" s="16" t="s">
        <v>21</v>
      </c>
      <c r="C28" s="67">
        <f>C26+C27</f>
        <v>183.5854735800001</v>
      </c>
      <c r="D28" s="67">
        <f t="shared" ref="D28:G28" si="17">D26+D27</f>
        <v>16.670179680000018</v>
      </c>
      <c r="E28" s="67">
        <f t="shared" si="17"/>
        <v>24.790765329999999</v>
      </c>
      <c r="F28" s="67">
        <f t="shared" si="17"/>
        <v>44.921132870000008</v>
      </c>
      <c r="G28" s="67">
        <f t="shared" si="17"/>
        <v>97.203395700000016</v>
      </c>
      <c r="H28" s="67">
        <f>H26+H27</f>
        <v>-44.499278809999964</v>
      </c>
      <c r="I28" s="67">
        <f t="shared" ref="I28:L28" si="18">I26+I27</f>
        <v>-2.0436518399999954</v>
      </c>
      <c r="J28" s="67">
        <f t="shared" si="18"/>
        <v>-1.4150542500000256</v>
      </c>
      <c r="K28" s="67">
        <f t="shared" si="18"/>
        <v>-19.989588529999963</v>
      </c>
      <c r="L28" s="67">
        <f t="shared" si="18"/>
        <v>-21.050984190000037</v>
      </c>
      <c r="M28" s="67">
        <f>M26+M27</f>
        <v>-21.279328440000029</v>
      </c>
      <c r="N28" s="67">
        <f t="shared" ref="N28:O28" si="19">N26+N27</f>
        <v>0.40150510999995959</v>
      </c>
      <c r="O28" s="67">
        <f t="shared" si="19"/>
        <v>-21.680833549999988</v>
      </c>
      <c r="P28" s="68">
        <v>15</v>
      </c>
    </row>
    <row r="29" spans="1:16" ht="12.75" customHeight="1" x14ac:dyDescent="0.2">
      <c r="A29" s="66">
        <v>16</v>
      </c>
      <c r="B29" s="16" t="s">
        <v>22</v>
      </c>
      <c r="C29" s="67">
        <f t="shared" ref="C29:O29" si="20">C25+C28</f>
        <v>-778.77885475999778</v>
      </c>
      <c r="D29" s="67">
        <f t="shared" si="20"/>
        <v>-273.92860150000058</v>
      </c>
      <c r="E29" s="67">
        <f t="shared" si="20"/>
        <v>-58.242433090001214</v>
      </c>
      <c r="F29" s="67">
        <f t="shared" si="20"/>
        <v>-343.30295464999887</v>
      </c>
      <c r="G29" s="67">
        <f t="shared" si="20"/>
        <v>-103.3048655199992</v>
      </c>
      <c r="H29" s="67">
        <f t="shared" si="20"/>
        <v>-3075.479228635003</v>
      </c>
      <c r="I29" s="67">
        <f t="shared" si="20"/>
        <v>-435.23306504000146</v>
      </c>
      <c r="J29" s="67">
        <f t="shared" si="20"/>
        <v>262.95392284999969</v>
      </c>
      <c r="K29" s="67">
        <f t="shared" si="20"/>
        <v>-3002.7766519499978</v>
      </c>
      <c r="L29" s="67">
        <f t="shared" si="20"/>
        <v>99.576565505001071</v>
      </c>
      <c r="M29" s="67">
        <f t="shared" si="20"/>
        <v>-421.06660141000117</v>
      </c>
      <c r="N29" s="67">
        <f t="shared" si="20"/>
        <v>1101.464951369999</v>
      </c>
      <c r="O29" s="67">
        <f t="shared" si="20"/>
        <v>-1522.5315527799999</v>
      </c>
      <c r="P29" s="68">
        <v>16</v>
      </c>
    </row>
    <row r="30" spans="1:16" ht="12.75" customHeight="1" x14ac:dyDescent="0.2">
      <c r="A30" s="66">
        <v>17</v>
      </c>
      <c r="B30" s="16" t="s">
        <v>23</v>
      </c>
      <c r="C30" s="67">
        <f>C31+C32</f>
        <v>4.3138000000000005</v>
      </c>
      <c r="D30" s="67">
        <f t="shared" ref="D30:G30" si="21">D31+D32</f>
        <v>1.0759000000000001</v>
      </c>
      <c r="E30" s="67">
        <f t="shared" si="21"/>
        <v>1.081</v>
      </c>
      <c r="F30" s="67">
        <f t="shared" si="21"/>
        <v>1.0784500000000001</v>
      </c>
      <c r="G30" s="67">
        <f t="shared" si="21"/>
        <v>1.0784499999999999</v>
      </c>
      <c r="H30" s="67">
        <f>H31+H32</f>
        <v>8.8641604100000002</v>
      </c>
      <c r="I30" s="67">
        <f t="shared" ref="I30:L30" si="22">I31+I32</f>
        <v>2.0503285</v>
      </c>
      <c r="J30" s="67">
        <f t="shared" si="22"/>
        <v>2.4658000000000002</v>
      </c>
      <c r="K30" s="67">
        <f t="shared" si="22"/>
        <v>2.33345</v>
      </c>
      <c r="L30" s="67">
        <f t="shared" si="22"/>
        <v>2.01458191</v>
      </c>
      <c r="M30" s="67">
        <f>M31+M32</f>
        <v>4.7311560999999998</v>
      </c>
      <c r="N30" s="67">
        <f t="shared" ref="N30:O30" si="23">N31+N32</f>
        <v>2.2160400999999998</v>
      </c>
      <c r="O30" s="67">
        <f t="shared" si="23"/>
        <v>2.5151159999999999</v>
      </c>
      <c r="P30" s="68">
        <v>17</v>
      </c>
    </row>
    <row r="31" spans="1:16" ht="12.75" customHeight="1" x14ac:dyDescent="0.2">
      <c r="A31" s="66">
        <v>18</v>
      </c>
      <c r="B31" s="16" t="s">
        <v>66</v>
      </c>
      <c r="C31" s="2">
        <f>D31+E31+F31+G31</f>
        <v>4.3138000000000005</v>
      </c>
      <c r="D31" s="2">
        <v>1.0759000000000001</v>
      </c>
      <c r="E31" s="2">
        <v>1.081</v>
      </c>
      <c r="F31" s="2">
        <v>1.0784500000000001</v>
      </c>
      <c r="G31" s="2">
        <v>1.0784499999999999</v>
      </c>
      <c r="H31" s="2">
        <f>I31+J31+K31+L31</f>
        <v>8.8641604100000002</v>
      </c>
      <c r="I31" s="2">
        <v>2.0503285</v>
      </c>
      <c r="J31" s="2">
        <v>2.4658000000000002</v>
      </c>
      <c r="K31" s="2">
        <v>2.33345</v>
      </c>
      <c r="L31" s="2">
        <v>2.01458191</v>
      </c>
      <c r="M31" s="2">
        <f t="shared" ref="M31:M32" si="24">N31+O31</f>
        <v>4.7311560999999998</v>
      </c>
      <c r="N31" s="2">
        <v>2.2160400999999998</v>
      </c>
      <c r="O31" s="2">
        <v>2.5151159999999999</v>
      </c>
      <c r="P31" s="68">
        <v>18</v>
      </c>
    </row>
    <row r="32" spans="1:16" ht="12.75" customHeight="1" x14ac:dyDescent="0.2">
      <c r="A32" s="66">
        <v>19</v>
      </c>
      <c r="B32" s="16" t="s">
        <v>67</v>
      </c>
      <c r="C32" s="2">
        <f>D32+E32+F32+G32</f>
        <v>0</v>
      </c>
      <c r="D32" s="3">
        <v>0</v>
      </c>
      <c r="E32" s="3">
        <v>0</v>
      </c>
      <c r="F32" s="3">
        <v>0</v>
      </c>
      <c r="G32" s="3">
        <v>0</v>
      </c>
      <c r="H32" s="2">
        <f>I32+J32+K32+L32</f>
        <v>0</v>
      </c>
      <c r="I32" s="3">
        <v>0</v>
      </c>
      <c r="J32" s="3">
        <v>0</v>
      </c>
      <c r="K32" s="3">
        <v>0</v>
      </c>
      <c r="L32" s="3">
        <v>0</v>
      </c>
      <c r="M32" s="2">
        <f t="shared" si="24"/>
        <v>0</v>
      </c>
      <c r="N32" s="3">
        <v>0</v>
      </c>
      <c r="O32" s="3">
        <v>0</v>
      </c>
      <c r="P32" s="68">
        <v>19</v>
      </c>
    </row>
    <row r="33" spans="1:16" ht="12.75" customHeight="1" x14ac:dyDescent="0.2">
      <c r="A33" s="66">
        <v>20</v>
      </c>
      <c r="B33" s="16" t="s">
        <v>24</v>
      </c>
      <c r="C33" s="67">
        <f>C14+C30</f>
        <v>-774.46505475999777</v>
      </c>
      <c r="D33" s="67">
        <f t="shared" ref="D33:G33" si="25">D14+D30</f>
        <v>-272.85270150000059</v>
      </c>
      <c r="E33" s="67">
        <f t="shared" si="25"/>
        <v>-57.161433090001211</v>
      </c>
      <c r="F33" s="67">
        <f t="shared" si="25"/>
        <v>-342.22450464999889</v>
      </c>
      <c r="G33" s="67">
        <f t="shared" si="25"/>
        <v>-102.22641551999919</v>
      </c>
      <c r="H33" s="67">
        <f>H14+H30</f>
        <v>-3066.6150682250031</v>
      </c>
      <c r="I33" s="67">
        <f t="shared" ref="I33:L33" si="26">I14+I30</f>
        <v>-433.18273654000149</v>
      </c>
      <c r="J33" s="67">
        <f t="shared" si="26"/>
        <v>265.41972284999969</v>
      </c>
      <c r="K33" s="67">
        <f t="shared" si="26"/>
        <v>-3000.4432019499982</v>
      </c>
      <c r="L33" s="67">
        <f t="shared" si="26"/>
        <v>101.59114741500105</v>
      </c>
      <c r="M33" s="67">
        <f>M14+M30</f>
        <v>-416.33544531000115</v>
      </c>
      <c r="N33" s="67">
        <f t="shared" ref="N33:O33" si="27">N14+N30</f>
        <v>1103.6809914699988</v>
      </c>
      <c r="O33" s="67">
        <f t="shared" si="27"/>
        <v>-1520.0164367799998</v>
      </c>
      <c r="P33" s="68">
        <v>20</v>
      </c>
    </row>
    <row r="34" spans="1:16" ht="12.75" customHeight="1" x14ac:dyDescent="0.2">
      <c r="A34" s="66">
        <v>21</v>
      </c>
      <c r="B34" s="16" t="s">
        <v>25</v>
      </c>
      <c r="C34" s="67">
        <f>C35+C38+C41+C44+C49</f>
        <v>-1794.8927112000001</v>
      </c>
      <c r="D34" s="67">
        <f t="shared" ref="D34:G34" si="28">D35+D38+D41+D44+D49</f>
        <v>129.5753178799996</v>
      </c>
      <c r="E34" s="67">
        <f t="shared" si="28"/>
        <v>-276.64462173000027</v>
      </c>
      <c r="F34" s="67">
        <f t="shared" si="28"/>
        <v>-1578.2481390400003</v>
      </c>
      <c r="G34" s="67">
        <f t="shared" si="28"/>
        <v>-69.575268310000183</v>
      </c>
      <c r="H34" s="67">
        <f>H35+H38+H41+H44+H49</f>
        <v>4719.8739159100005</v>
      </c>
      <c r="I34" s="67">
        <f t="shared" ref="I34:L34" si="29">I35+I38+I41+I44+I49</f>
        <v>2411.4953347199998</v>
      </c>
      <c r="J34" s="67">
        <f t="shared" si="29"/>
        <v>-112.74228847999984</v>
      </c>
      <c r="K34" s="67">
        <f t="shared" si="29"/>
        <v>1176.3398156200001</v>
      </c>
      <c r="L34" s="67">
        <f t="shared" si="29"/>
        <v>1244.7810540499997</v>
      </c>
      <c r="M34" s="67">
        <f>M35+M38+M41+M44+M49</f>
        <v>1621.894126019999</v>
      </c>
      <c r="N34" s="67">
        <f t="shared" ref="N34:O34" si="30">N35+N38+N41+N44+N49</f>
        <v>-451.97387028000071</v>
      </c>
      <c r="O34" s="67">
        <f t="shared" si="30"/>
        <v>2073.8679963000004</v>
      </c>
      <c r="P34" s="68">
        <v>21</v>
      </c>
    </row>
    <row r="35" spans="1:16" ht="12.75" customHeight="1" x14ac:dyDescent="0.2">
      <c r="A35" s="66">
        <v>22</v>
      </c>
      <c r="B35" s="16" t="s">
        <v>26</v>
      </c>
      <c r="C35" s="2">
        <f>C36+C37</f>
        <v>1361.40336286</v>
      </c>
      <c r="D35" s="2">
        <f t="shared" ref="D35:G35" si="31">D36+D37</f>
        <v>-8.6446749900000555</v>
      </c>
      <c r="E35" s="2">
        <f t="shared" si="31"/>
        <v>315.16826365999998</v>
      </c>
      <c r="F35" s="2">
        <f t="shared" si="31"/>
        <v>781.84206104999998</v>
      </c>
      <c r="G35" s="2">
        <f t="shared" si="31"/>
        <v>273.03771313999999</v>
      </c>
      <c r="H35" s="2">
        <f>H36+H37</f>
        <v>2871.7855454</v>
      </c>
      <c r="I35" s="2">
        <f t="shared" ref="I35:L35" si="32">I36+I37</f>
        <v>762.03872535000005</v>
      </c>
      <c r="J35" s="2">
        <f t="shared" si="32"/>
        <v>887.5155983300001</v>
      </c>
      <c r="K35" s="2">
        <f t="shared" si="32"/>
        <v>587.83682374</v>
      </c>
      <c r="L35" s="2">
        <f t="shared" si="32"/>
        <v>634.39439797999989</v>
      </c>
      <c r="M35" s="2">
        <f>M36+M37</f>
        <v>2717.8609995099996</v>
      </c>
      <c r="N35" s="2">
        <f t="shared" ref="N35:O35" si="33">N36+N37</f>
        <v>906.4910638099999</v>
      </c>
      <c r="O35" s="2">
        <f t="shared" si="33"/>
        <v>1811.3699357</v>
      </c>
      <c r="P35" s="68">
        <v>22</v>
      </c>
    </row>
    <row r="36" spans="1:16" ht="12.75" customHeight="1" x14ac:dyDescent="0.2">
      <c r="A36" s="66">
        <v>23</v>
      </c>
      <c r="B36" s="16" t="s">
        <v>27</v>
      </c>
      <c r="C36" s="2">
        <f>D36+E36+F36+G36</f>
        <v>-284.88300123000005</v>
      </c>
      <c r="D36" s="2">
        <v>-125.65466584000001</v>
      </c>
      <c r="E36" s="2">
        <v>-115.11720009000001</v>
      </c>
      <c r="F36" s="2">
        <v>-41.410170629999996</v>
      </c>
      <c r="G36" s="2">
        <v>-2.7009646699999994</v>
      </c>
      <c r="H36" s="2">
        <f>I36+J36+K36+L36</f>
        <v>-34.401213330000019</v>
      </c>
      <c r="I36" s="2">
        <v>72.492640699999995</v>
      </c>
      <c r="J36" s="2">
        <v>16.435243229999998</v>
      </c>
      <c r="K36" s="2">
        <v>-124.13686032000001</v>
      </c>
      <c r="L36" s="2">
        <v>0.80776305999999964</v>
      </c>
      <c r="M36" s="2">
        <f t="shared" ref="M36:M37" si="34">N36+O36</f>
        <v>21.999710350000001</v>
      </c>
      <c r="N36" s="2">
        <v>78.367307909999994</v>
      </c>
      <c r="O36" s="2">
        <v>-56.367597559999993</v>
      </c>
      <c r="P36" s="68">
        <v>23</v>
      </c>
    </row>
    <row r="37" spans="1:16" ht="12.75" customHeight="1" x14ac:dyDescent="0.2">
      <c r="A37" s="66">
        <v>24</v>
      </c>
      <c r="B37" s="16" t="s">
        <v>28</v>
      </c>
      <c r="C37" s="2">
        <f>D37+E37+F37+G37</f>
        <v>1646.28636409</v>
      </c>
      <c r="D37" s="2">
        <v>117.00999084999995</v>
      </c>
      <c r="E37" s="2">
        <v>430.28546374999996</v>
      </c>
      <c r="F37" s="2">
        <v>823.25223168000002</v>
      </c>
      <c r="G37" s="2">
        <v>275.73867781000001</v>
      </c>
      <c r="H37" s="2">
        <f>I37+J37+K37+L37</f>
        <v>2906.1867587300003</v>
      </c>
      <c r="I37" s="2">
        <v>689.54608465000001</v>
      </c>
      <c r="J37" s="2">
        <v>871.08035510000013</v>
      </c>
      <c r="K37" s="2">
        <v>711.97368405999998</v>
      </c>
      <c r="L37" s="2">
        <v>633.58663491999994</v>
      </c>
      <c r="M37" s="2">
        <f t="shared" si="34"/>
        <v>2695.8612891599996</v>
      </c>
      <c r="N37" s="2">
        <v>828.12375589999988</v>
      </c>
      <c r="O37" s="2">
        <v>1867.73753326</v>
      </c>
      <c r="P37" s="68">
        <v>24</v>
      </c>
    </row>
    <row r="38" spans="1:16" ht="12.75" customHeight="1" x14ac:dyDescent="0.2">
      <c r="A38" s="66">
        <v>25</v>
      </c>
      <c r="B38" s="16" t="s">
        <v>29</v>
      </c>
      <c r="C38" s="2">
        <f>C39+C40</f>
        <v>-6065.0603289700011</v>
      </c>
      <c r="D38" s="2">
        <f t="shared" ref="D38:G38" si="35">D39+D40</f>
        <v>-1260.5723560500001</v>
      </c>
      <c r="E38" s="2">
        <f t="shared" si="35"/>
        <v>-1697.6142672000003</v>
      </c>
      <c r="F38" s="2">
        <f t="shared" si="35"/>
        <v>-2227.6822264299999</v>
      </c>
      <c r="G38" s="2">
        <f t="shared" si="35"/>
        <v>-879.19147929000007</v>
      </c>
      <c r="H38" s="2">
        <f>H39+H40</f>
        <v>-271.54570151999985</v>
      </c>
      <c r="I38" s="2">
        <f t="shared" ref="I38:L38" si="36">I39+I40</f>
        <v>-847.69844050999973</v>
      </c>
      <c r="J38" s="2">
        <f t="shared" si="36"/>
        <v>-613.24039433999997</v>
      </c>
      <c r="K38" s="2">
        <f t="shared" si="36"/>
        <v>170.21197674999996</v>
      </c>
      <c r="L38" s="2">
        <f t="shared" si="36"/>
        <v>1019.1811565800001</v>
      </c>
      <c r="M38" s="2">
        <f>M39+M40</f>
        <v>-3858.9321149799998</v>
      </c>
      <c r="N38" s="2">
        <f t="shared" ref="N38:O38" si="37">N39+N40</f>
        <v>-1900.5832038700003</v>
      </c>
      <c r="O38" s="2">
        <f t="shared" si="37"/>
        <v>-1958.3489111099996</v>
      </c>
      <c r="P38" s="68">
        <v>25</v>
      </c>
    </row>
    <row r="39" spans="1:16" ht="12.75" customHeight="1" x14ac:dyDescent="0.2">
      <c r="A39" s="66">
        <v>26</v>
      </c>
      <c r="B39" s="16" t="s">
        <v>30</v>
      </c>
      <c r="C39" s="2">
        <f t="shared" ref="C39:C40" si="38">D39+E39+F39+G39</f>
        <v>-951.29092712000011</v>
      </c>
      <c r="D39" s="2">
        <v>-173.35037652</v>
      </c>
      <c r="E39" s="2">
        <v>-97.683064169999994</v>
      </c>
      <c r="F39" s="2">
        <v>-56.243763230000006</v>
      </c>
      <c r="G39" s="2">
        <v>-624.01372320000007</v>
      </c>
      <c r="H39" s="2">
        <f t="shared" ref="H39:H40" si="39">I39+J39+K39+L39</f>
        <v>-331.06697367999993</v>
      </c>
      <c r="I39" s="2">
        <v>409.24207352000002</v>
      </c>
      <c r="J39" s="2">
        <v>-420.37766187</v>
      </c>
      <c r="K39" s="2">
        <v>81.218481640000007</v>
      </c>
      <c r="L39" s="2">
        <v>-401.14986696999995</v>
      </c>
      <c r="M39" s="2">
        <f t="shared" ref="M39:M40" si="40">N39+O39</f>
        <v>-454.47330710000006</v>
      </c>
      <c r="N39" s="2">
        <v>-843.30486537000002</v>
      </c>
      <c r="O39" s="2">
        <v>388.83155826999996</v>
      </c>
      <c r="P39" s="68">
        <v>26</v>
      </c>
    </row>
    <row r="40" spans="1:16" ht="12.75" customHeight="1" x14ac:dyDescent="0.2">
      <c r="A40" s="66">
        <v>27</v>
      </c>
      <c r="B40" s="16" t="s">
        <v>31</v>
      </c>
      <c r="C40" s="2">
        <f t="shared" si="38"/>
        <v>-5113.7694018500006</v>
      </c>
      <c r="D40" s="2">
        <v>-1087.22197953</v>
      </c>
      <c r="E40" s="2">
        <v>-1599.9312030300002</v>
      </c>
      <c r="F40" s="2">
        <v>-2171.4384632000001</v>
      </c>
      <c r="G40" s="2">
        <v>-255.17775609000003</v>
      </c>
      <c r="H40" s="2">
        <f t="shared" si="39"/>
        <v>59.52127216000008</v>
      </c>
      <c r="I40" s="2">
        <v>-1256.9405140299998</v>
      </c>
      <c r="J40" s="2">
        <v>-192.86273247</v>
      </c>
      <c r="K40" s="2">
        <v>88.993495109999969</v>
      </c>
      <c r="L40" s="2">
        <v>1420.3310235500001</v>
      </c>
      <c r="M40" s="2">
        <f t="shared" si="40"/>
        <v>-3404.4588078799998</v>
      </c>
      <c r="N40" s="2">
        <v>-1057.2783385000002</v>
      </c>
      <c r="O40" s="2">
        <v>-2347.1804693799995</v>
      </c>
      <c r="P40" s="68">
        <v>27</v>
      </c>
    </row>
    <row r="41" spans="1:16" ht="12.75" customHeight="1" x14ac:dyDescent="0.2">
      <c r="A41" s="66">
        <v>28</v>
      </c>
      <c r="B41" s="16" t="s">
        <v>32</v>
      </c>
      <c r="C41" s="2">
        <f>C42+C43</f>
        <v>954.8585373300001</v>
      </c>
      <c r="D41" s="2">
        <f t="shared" ref="D41:G41" si="41">D42+D43</f>
        <v>2058.51133265</v>
      </c>
      <c r="E41" s="2">
        <f t="shared" si="41"/>
        <v>366.63036713999998</v>
      </c>
      <c r="F41" s="2">
        <f t="shared" si="41"/>
        <v>-1429.71422833</v>
      </c>
      <c r="G41" s="2">
        <f t="shared" si="41"/>
        <v>-40.568934130000002</v>
      </c>
      <c r="H41" s="2">
        <f>H42+H43</f>
        <v>3466.38113935</v>
      </c>
      <c r="I41" s="2">
        <f t="shared" ref="I41:L41" si="42">I42+I43</f>
        <v>2491.7994423499995</v>
      </c>
      <c r="J41" s="2">
        <f t="shared" si="42"/>
        <v>12.162191269999999</v>
      </c>
      <c r="K41" s="2">
        <f t="shared" si="42"/>
        <v>-5.6500995300000003</v>
      </c>
      <c r="L41" s="2">
        <f t="shared" si="42"/>
        <v>968.06960525999989</v>
      </c>
      <c r="M41" s="2">
        <f>M42+M43</f>
        <v>1622.3340258199996</v>
      </c>
      <c r="N41" s="2">
        <f t="shared" ref="N41:O41" si="43">N42+N43</f>
        <v>1626.2189009999997</v>
      </c>
      <c r="O41" s="2">
        <f t="shared" si="43"/>
        <v>-3.8848751799999999</v>
      </c>
      <c r="P41" s="68">
        <v>28</v>
      </c>
    </row>
    <row r="42" spans="1:16" ht="12.75" customHeight="1" x14ac:dyDescent="0.2">
      <c r="A42" s="66">
        <v>29</v>
      </c>
      <c r="B42" s="16" t="s">
        <v>33</v>
      </c>
      <c r="C42" s="2">
        <f t="shared" ref="C42:C43" si="44">D42+E42+F42+G42</f>
        <v>0</v>
      </c>
      <c r="D42" s="3">
        <v>0</v>
      </c>
      <c r="E42" s="3">
        <v>0</v>
      </c>
      <c r="F42" s="3">
        <v>0</v>
      </c>
      <c r="G42" s="3">
        <v>0</v>
      </c>
      <c r="H42" s="2">
        <f t="shared" ref="H42:H43" si="45">I42+J42+K42+L42</f>
        <v>0</v>
      </c>
      <c r="I42" s="3">
        <v>0</v>
      </c>
      <c r="J42" s="3">
        <v>0</v>
      </c>
      <c r="K42" s="3">
        <v>0</v>
      </c>
      <c r="L42" s="3">
        <v>0</v>
      </c>
      <c r="M42" s="2">
        <f t="shared" ref="M42:M43" si="46">N42+O42</f>
        <v>0</v>
      </c>
      <c r="N42" s="3">
        <v>0</v>
      </c>
      <c r="O42" s="3">
        <v>0</v>
      </c>
      <c r="P42" s="68">
        <v>29</v>
      </c>
    </row>
    <row r="43" spans="1:16" ht="12.75" customHeight="1" x14ac:dyDescent="0.2">
      <c r="A43" s="66">
        <v>30</v>
      </c>
      <c r="B43" s="16" t="s">
        <v>34</v>
      </c>
      <c r="C43" s="2">
        <f t="shared" si="44"/>
        <v>954.8585373300001</v>
      </c>
      <c r="D43" s="2">
        <v>2058.51133265</v>
      </c>
      <c r="E43" s="2">
        <v>366.63036713999998</v>
      </c>
      <c r="F43" s="2">
        <v>-1429.71422833</v>
      </c>
      <c r="G43" s="2">
        <v>-40.568934130000002</v>
      </c>
      <c r="H43" s="2">
        <f t="shared" si="45"/>
        <v>3466.38113935</v>
      </c>
      <c r="I43" s="2">
        <v>2491.7994423499995</v>
      </c>
      <c r="J43" s="2">
        <v>12.162191269999999</v>
      </c>
      <c r="K43" s="2">
        <v>-5.6500995300000003</v>
      </c>
      <c r="L43" s="2">
        <v>968.06960525999989</v>
      </c>
      <c r="M43" s="2">
        <f t="shared" si="46"/>
        <v>1622.3340258199996</v>
      </c>
      <c r="N43" s="2">
        <v>1626.2189009999997</v>
      </c>
      <c r="O43" s="2">
        <v>-3.8848751799999999</v>
      </c>
      <c r="P43" s="68">
        <v>30</v>
      </c>
    </row>
    <row r="44" spans="1:16" ht="12.75" customHeight="1" x14ac:dyDescent="0.2">
      <c r="A44" s="66">
        <v>31</v>
      </c>
      <c r="B44" s="16" t="s">
        <v>35</v>
      </c>
      <c r="C44" s="2">
        <f>C45+C46+C47+C48</f>
        <v>-2596.5091191399997</v>
      </c>
      <c r="D44" s="2">
        <f t="shared" ref="D44:G44" si="47">D45+D46+D47+D48</f>
        <v>108.4523623799999</v>
      </c>
      <c r="E44" s="2">
        <f t="shared" si="47"/>
        <v>950.53704041999993</v>
      </c>
      <c r="F44" s="2">
        <f t="shared" si="47"/>
        <v>-2647.5490889399998</v>
      </c>
      <c r="G44" s="2">
        <f t="shared" si="47"/>
        <v>-1007.949433</v>
      </c>
      <c r="H44" s="2">
        <f>H45+H46+H47+H48</f>
        <v>-7087.3033143499997</v>
      </c>
      <c r="I44" s="2">
        <f t="shared" ref="I44:L44" si="48">I45+I46+I47+I48</f>
        <v>-816.21004724999966</v>
      </c>
      <c r="J44" s="2">
        <f t="shared" si="48"/>
        <v>-2475.9397631499996</v>
      </c>
      <c r="K44" s="2">
        <f t="shared" si="48"/>
        <v>-854.67339085999993</v>
      </c>
      <c r="L44" s="2">
        <f t="shared" si="48"/>
        <v>-2940.4801130900005</v>
      </c>
      <c r="M44" s="2">
        <f>M45+M46+M47+M48</f>
        <v>-1168.0423773000002</v>
      </c>
      <c r="N44" s="2">
        <f t="shared" ref="N44:O44" si="49">N45+N46+N47+N48</f>
        <v>-1843.6581231099999</v>
      </c>
      <c r="O44" s="2">
        <f t="shared" si="49"/>
        <v>675.61574580999991</v>
      </c>
      <c r="P44" s="68">
        <v>31</v>
      </c>
    </row>
    <row r="45" spans="1:16" ht="12.75" customHeight="1" x14ac:dyDescent="0.2">
      <c r="A45" s="66">
        <v>32</v>
      </c>
      <c r="B45" s="16" t="s">
        <v>36</v>
      </c>
      <c r="C45" s="2">
        <f t="shared" ref="C45:C48" si="50">D45+E45+F45+G45</f>
        <v>0</v>
      </c>
      <c r="D45" s="3">
        <v>0</v>
      </c>
      <c r="E45" s="3">
        <v>0</v>
      </c>
      <c r="F45" s="3">
        <v>0</v>
      </c>
      <c r="G45" s="3">
        <v>0</v>
      </c>
      <c r="H45" s="2">
        <f t="shared" ref="H45:H48" si="51">I45+J45+K45+L45</f>
        <v>0</v>
      </c>
      <c r="I45" s="3">
        <v>0</v>
      </c>
      <c r="J45" s="3">
        <v>0</v>
      </c>
      <c r="K45" s="3">
        <v>0</v>
      </c>
      <c r="L45" s="3">
        <v>0</v>
      </c>
      <c r="M45" s="2">
        <f t="shared" ref="M45:M48" si="52">N45+O45</f>
        <v>0</v>
      </c>
      <c r="N45" s="3">
        <v>0</v>
      </c>
      <c r="O45" s="3">
        <v>0</v>
      </c>
      <c r="P45" s="68">
        <v>32</v>
      </c>
    </row>
    <row r="46" spans="1:16" ht="12.75" customHeight="1" x14ac:dyDescent="0.2">
      <c r="A46" s="66">
        <v>33</v>
      </c>
      <c r="B46" s="16" t="s">
        <v>37</v>
      </c>
      <c r="C46" s="2">
        <f t="shared" si="50"/>
        <v>39.691291559999996</v>
      </c>
      <c r="D46" s="2">
        <v>-6.3613832700000046</v>
      </c>
      <c r="E46" s="2">
        <v>23.777736049999998</v>
      </c>
      <c r="F46" s="2">
        <v>6.9070029000000019</v>
      </c>
      <c r="G46" s="2">
        <v>15.367935879999999</v>
      </c>
      <c r="H46" s="2">
        <f t="shared" si="51"/>
        <v>-64.220468399999987</v>
      </c>
      <c r="I46" s="2">
        <v>-30.910299589999994</v>
      </c>
      <c r="J46" s="2">
        <v>3.0208290699999996</v>
      </c>
      <c r="K46" s="2">
        <v>-30.519027820000002</v>
      </c>
      <c r="L46" s="2">
        <v>-5.8119700600000002</v>
      </c>
      <c r="M46" s="2">
        <f t="shared" si="52"/>
        <v>66.38077663</v>
      </c>
      <c r="N46" s="2">
        <v>77.728208330000001</v>
      </c>
      <c r="O46" s="2">
        <v>-11.3474317</v>
      </c>
      <c r="P46" s="68">
        <v>33</v>
      </c>
    </row>
    <row r="47" spans="1:16" ht="12.75" customHeight="1" x14ac:dyDescent="0.2">
      <c r="A47" s="66">
        <v>34</v>
      </c>
      <c r="B47" s="16" t="s">
        <v>38</v>
      </c>
      <c r="C47" s="2">
        <f t="shared" si="50"/>
        <v>-1010.0360690499997</v>
      </c>
      <c r="D47" s="2">
        <v>376.07580946999997</v>
      </c>
      <c r="E47" s="2">
        <v>1245.19215085</v>
      </c>
      <c r="F47" s="2">
        <v>-1721.9913176499997</v>
      </c>
      <c r="G47" s="2">
        <v>-909.31271171999992</v>
      </c>
      <c r="H47" s="2">
        <f t="shared" si="51"/>
        <v>-4038.3448543099994</v>
      </c>
      <c r="I47" s="2">
        <v>-510.51005483999961</v>
      </c>
      <c r="J47" s="2">
        <v>-1238.0318911299998</v>
      </c>
      <c r="K47" s="2">
        <v>-524.72506499999986</v>
      </c>
      <c r="L47" s="2">
        <v>-1765.0778433400001</v>
      </c>
      <c r="M47" s="2">
        <f t="shared" si="52"/>
        <v>-1841.5224324800001</v>
      </c>
      <c r="N47" s="2">
        <v>-1951.95504271</v>
      </c>
      <c r="O47" s="2">
        <v>110.43261022999999</v>
      </c>
      <c r="P47" s="68">
        <v>34</v>
      </c>
    </row>
    <row r="48" spans="1:16" ht="12.75" customHeight="1" x14ac:dyDescent="0.2">
      <c r="A48" s="66">
        <v>35</v>
      </c>
      <c r="B48" s="16" t="s">
        <v>39</v>
      </c>
      <c r="C48" s="2">
        <f t="shared" si="50"/>
        <v>-1626.1643416500001</v>
      </c>
      <c r="D48" s="2">
        <v>-261.26206382000004</v>
      </c>
      <c r="E48" s="2">
        <v>-318.43284647999997</v>
      </c>
      <c r="F48" s="2">
        <v>-932.46477419000007</v>
      </c>
      <c r="G48" s="2">
        <v>-114.00465716000011</v>
      </c>
      <c r="H48" s="2">
        <f t="shared" si="51"/>
        <v>-2984.7379916400005</v>
      </c>
      <c r="I48" s="2">
        <v>-274.78969282000008</v>
      </c>
      <c r="J48" s="2">
        <v>-1240.92870109</v>
      </c>
      <c r="K48" s="2">
        <v>-299.42929804000005</v>
      </c>
      <c r="L48" s="2">
        <v>-1169.5902996900002</v>
      </c>
      <c r="M48" s="2">
        <f t="shared" si="52"/>
        <v>607.09927855000001</v>
      </c>
      <c r="N48" s="2">
        <v>30.568711270000115</v>
      </c>
      <c r="O48" s="2">
        <v>576.5305672799999</v>
      </c>
      <c r="P48" s="68">
        <v>35</v>
      </c>
    </row>
    <row r="49" spans="1:16" ht="12.75" customHeight="1" x14ac:dyDescent="0.2">
      <c r="A49" s="66">
        <v>36</v>
      </c>
      <c r="B49" s="16" t="s">
        <v>40</v>
      </c>
      <c r="C49" s="2">
        <f>C50+C51+C52+C53</f>
        <v>4550.4148367200005</v>
      </c>
      <c r="D49" s="2">
        <f t="shared" ref="D49:G49" si="53">D50+D51+D52+D53</f>
        <v>-768.17134611000006</v>
      </c>
      <c r="E49" s="2">
        <f t="shared" si="53"/>
        <v>-211.36602574999998</v>
      </c>
      <c r="F49" s="2">
        <f t="shared" si="53"/>
        <v>3944.8553436099996</v>
      </c>
      <c r="G49" s="2">
        <f t="shared" si="53"/>
        <v>1585.0968649700001</v>
      </c>
      <c r="H49" s="2">
        <f>H50+H51+H52+H53</f>
        <v>5740.5562470300001</v>
      </c>
      <c r="I49" s="2">
        <f t="shared" ref="I49:L49" si="54">I50+I51+I52+I53</f>
        <v>821.56565478000016</v>
      </c>
      <c r="J49" s="2">
        <f t="shared" si="54"/>
        <v>2076.7600794099999</v>
      </c>
      <c r="K49" s="2">
        <f t="shared" si="54"/>
        <v>1278.61450552</v>
      </c>
      <c r="L49" s="2">
        <f t="shared" si="54"/>
        <v>1563.6160073200001</v>
      </c>
      <c r="M49" s="2">
        <f>M50+M51+M52+M53</f>
        <v>2308.6735929699998</v>
      </c>
      <c r="N49" s="2">
        <f t="shared" ref="N49:O49" si="55">N50+N51+N52+N53</f>
        <v>759.55749188999994</v>
      </c>
      <c r="O49" s="2">
        <f t="shared" si="55"/>
        <v>1549.1161010800001</v>
      </c>
      <c r="P49" s="68">
        <v>36</v>
      </c>
    </row>
    <row r="50" spans="1:16" ht="12.75" customHeight="1" x14ac:dyDescent="0.2">
      <c r="A50" s="66">
        <v>37</v>
      </c>
      <c r="B50" s="16" t="s">
        <v>41</v>
      </c>
      <c r="C50" s="2">
        <f t="shared" ref="C50:C53" si="56">D50+E50+F50+G50</f>
        <v>-44.214699170000003</v>
      </c>
      <c r="D50" s="2">
        <v>-12.31460983</v>
      </c>
      <c r="E50" s="2">
        <v>15.768070430000002</v>
      </c>
      <c r="F50" s="2">
        <v>-51.151576730000002</v>
      </c>
      <c r="G50" s="2">
        <v>3.48341696</v>
      </c>
      <c r="H50" s="2">
        <f t="shared" ref="H50:H53" si="57">I50+J50+K50+L50</f>
        <v>-174.93790671000002</v>
      </c>
      <c r="I50" s="2">
        <v>-1.4336392499999999</v>
      </c>
      <c r="J50" s="2">
        <v>2.9830363500000003</v>
      </c>
      <c r="K50" s="2">
        <v>-178.56960583</v>
      </c>
      <c r="L50" s="2">
        <v>2.0823020199999998</v>
      </c>
      <c r="M50" s="2">
        <f t="shared" ref="M50:M53" si="58">N50+O50</f>
        <v>-32.499773589999997</v>
      </c>
      <c r="N50" s="2">
        <v>-32.825188439999998</v>
      </c>
      <c r="O50" s="2">
        <v>0.32541484999999987</v>
      </c>
      <c r="P50" s="68">
        <v>37</v>
      </c>
    </row>
    <row r="51" spans="1:16" ht="12.75" customHeight="1" x14ac:dyDescent="0.2">
      <c r="A51" s="66">
        <v>38</v>
      </c>
      <c r="B51" s="16" t="s">
        <v>42</v>
      </c>
      <c r="C51" s="2">
        <f t="shared" si="56"/>
        <v>1172.2000779499999</v>
      </c>
      <c r="D51" s="2">
        <v>-57.07851913999999</v>
      </c>
      <c r="E51" s="2">
        <v>-13.165030689999995</v>
      </c>
      <c r="F51" s="2">
        <v>783.67523189999997</v>
      </c>
      <c r="G51" s="2">
        <v>458.76839588000001</v>
      </c>
      <c r="H51" s="2">
        <f t="shared" si="57"/>
        <v>611.2150362299999</v>
      </c>
      <c r="I51" s="2">
        <v>-144.68302976000001</v>
      </c>
      <c r="J51" s="2">
        <v>365.08290656999998</v>
      </c>
      <c r="K51" s="2">
        <v>110.17854158000002</v>
      </c>
      <c r="L51" s="2">
        <v>280.63661783999999</v>
      </c>
      <c r="M51" s="2">
        <f t="shared" si="58"/>
        <v>-223.20198739</v>
      </c>
      <c r="N51" s="2">
        <v>-117.62290969</v>
      </c>
      <c r="O51" s="2">
        <v>-105.5790777</v>
      </c>
      <c r="P51" s="68">
        <v>38</v>
      </c>
    </row>
    <row r="52" spans="1:16" ht="12.75" customHeight="1" x14ac:dyDescent="0.2">
      <c r="A52" s="66">
        <v>39</v>
      </c>
      <c r="B52" s="16" t="s">
        <v>43</v>
      </c>
      <c r="C52" s="2">
        <f t="shared" si="56"/>
        <v>3442.6238984299998</v>
      </c>
      <c r="D52" s="2">
        <v>-796.22278464999999</v>
      </c>
      <c r="E52" s="2">
        <v>-215.13205621</v>
      </c>
      <c r="F52" s="2">
        <v>3073.7514760699996</v>
      </c>
      <c r="G52" s="2">
        <v>1380.2272632200002</v>
      </c>
      <c r="H52" s="2">
        <f t="shared" si="57"/>
        <v>5838.6077845500004</v>
      </c>
      <c r="I52" s="2">
        <v>1075.0909713600001</v>
      </c>
      <c r="J52" s="2">
        <v>1754.79732831</v>
      </c>
      <c r="K52" s="2">
        <v>1676.0607563799999</v>
      </c>
      <c r="L52" s="2">
        <v>1332.6587285000003</v>
      </c>
      <c r="M52" s="2">
        <f t="shared" si="58"/>
        <v>2553.3128507199999</v>
      </c>
      <c r="N52" s="2">
        <v>1091.60586898</v>
      </c>
      <c r="O52" s="2">
        <v>1461.7069817400002</v>
      </c>
      <c r="P52" s="68">
        <v>39</v>
      </c>
    </row>
    <row r="53" spans="1:16" ht="12.75" customHeight="1" x14ac:dyDescent="0.2">
      <c r="A53" s="66">
        <v>40</v>
      </c>
      <c r="B53" s="16" t="s">
        <v>44</v>
      </c>
      <c r="C53" s="2">
        <f t="shared" si="56"/>
        <v>-20.194440490000005</v>
      </c>
      <c r="D53" s="2">
        <v>97.444567509999999</v>
      </c>
      <c r="E53" s="2">
        <v>1.16299072</v>
      </c>
      <c r="F53" s="2">
        <v>138.58021237</v>
      </c>
      <c r="G53" s="2">
        <v>-257.38221109</v>
      </c>
      <c r="H53" s="2">
        <f t="shared" si="57"/>
        <v>-534.32866703999991</v>
      </c>
      <c r="I53" s="2">
        <v>-107.40864757000001</v>
      </c>
      <c r="J53" s="2">
        <v>-46.103191819999992</v>
      </c>
      <c r="K53" s="2">
        <v>-329.05518660999996</v>
      </c>
      <c r="L53" s="2">
        <v>-51.761641039999994</v>
      </c>
      <c r="M53" s="2">
        <f t="shared" si="58"/>
        <v>11.062503230000033</v>
      </c>
      <c r="N53" s="2">
        <v>-181.60027896</v>
      </c>
      <c r="O53" s="2">
        <v>192.66278219000003</v>
      </c>
      <c r="P53" s="68">
        <v>40</v>
      </c>
    </row>
    <row r="54" spans="1:16" ht="12.75" customHeight="1" x14ac:dyDescent="0.2">
      <c r="A54" s="66">
        <v>41</v>
      </c>
      <c r="B54" s="16" t="s">
        <v>45</v>
      </c>
      <c r="C54" s="67">
        <f t="shared" ref="C54:O54" si="59">C33+C34</f>
        <v>-2569.3577659599978</v>
      </c>
      <c r="D54" s="67">
        <f t="shared" si="59"/>
        <v>-143.27738362000099</v>
      </c>
      <c r="E54" s="67">
        <f t="shared" si="59"/>
        <v>-333.80605482000146</v>
      </c>
      <c r="F54" s="67">
        <f t="shared" si="59"/>
        <v>-1920.4726436899991</v>
      </c>
      <c r="G54" s="67">
        <f t="shared" si="59"/>
        <v>-171.80168382999938</v>
      </c>
      <c r="H54" s="67">
        <f t="shared" si="59"/>
        <v>1653.2588476849974</v>
      </c>
      <c r="I54" s="67">
        <f t="shared" si="59"/>
        <v>1978.3125981799983</v>
      </c>
      <c r="J54" s="67">
        <f t="shared" si="59"/>
        <v>152.67743436999984</v>
      </c>
      <c r="K54" s="67">
        <f t="shared" si="59"/>
        <v>-1824.1033863299981</v>
      </c>
      <c r="L54" s="67">
        <f t="shared" si="59"/>
        <v>1346.3722014650007</v>
      </c>
      <c r="M54" s="67">
        <f t="shared" si="59"/>
        <v>1205.5586807099978</v>
      </c>
      <c r="N54" s="67">
        <f t="shared" si="59"/>
        <v>651.70712118999813</v>
      </c>
      <c r="O54" s="67">
        <f t="shared" si="59"/>
        <v>553.85155952000059</v>
      </c>
      <c r="P54" s="68">
        <v>41</v>
      </c>
    </row>
    <row r="55" spans="1:16" ht="12.75" customHeight="1" x14ac:dyDescent="0.2">
      <c r="A55" s="66">
        <v>42</v>
      </c>
      <c r="B55" s="16" t="s">
        <v>46</v>
      </c>
      <c r="C55" s="67">
        <f t="shared" ref="C55:O55" si="60">-C54-C57</f>
        <v>77.774013399997784</v>
      </c>
      <c r="D55" s="67">
        <f t="shared" si="60"/>
        <v>-453.35386887999886</v>
      </c>
      <c r="E55" s="67">
        <f t="shared" si="60"/>
        <v>441.79996308000148</v>
      </c>
      <c r="F55" s="67">
        <f t="shared" si="60"/>
        <v>-484.90719774000081</v>
      </c>
      <c r="G55" s="67">
        <f t="shared" si="60"/>
        <v>574.23511693999944</v>
      </c>
      <c r="H55" s="67">
        <f t="shared" si="60"/>
        <v>-3532.7206378449969</v>
      </c>
      <c r="I55" s="67">
        <f t="shared" si="60"/>
        <v>-1354.0269411099982</v>
      </c>
      <c r="J55" s="67">
        <f t="shared" si="60"/>
        <v>-1215.0045042699999</v>
      </c>
      <c r="K55" s="67">
        <f t="shared" si="60"/>
        <v>-462.25072196000201</v>
      </c>
      <c r="L55" s="67">
        <f t="shared" si="60"/>
        <v>-501.43847050500062</v>
      </c>
      <c r="M55" s="67">
        <f t="shared" si="60"/>
        <v>-2115.060209299998</v>
      </c>
      <c r="N55" s="67">
        <f t="shared" si="60"/>
        <v>-857.85594405999814</v>
      </c>
      <c r="O55" s="67">
        <f t="shared" si="60"/>
        <v>-1257.2042652400005</v>
      </c>
      <c r="P55" s="68">
        <v>42</v>
      </c>
    </row>
    <row r="56" spans="1:16" ht="12.75" customHeight="1" x14ac:dyDescent="0.2">
      <c r="A56" s="66">
        <v>43</v>
      </c>
      <c r="B56" s="16" t="s">
        <v>47</v>
      </c>
      <c r="C56" s="67">
        <f t="shared" ref="C56:O56" si="61">C54+C55</f>
        <v>-2491.58375256</v>
      </c>
      <c r="D56" s="67">
        <f t="shared" si="61"/>
        <v>-596.63125249999985</v>
      </c>
      <c r="E56" s="67">
        <f t="shared" si="61"/>
        <v>107.99390826000001</v>
      </c>
      <c r="F56" s="67">
        <f t="shared" si="61"/>
        <v>-2405.3798414299999</v>
      </c>
      <c r="G56" s="67">
        <f t="shared" si="61"/>
        <v>402.43343311000007</v>
      </c>
      <c r="H56" s="67">
        <f t="shared" si="61"/>
        <v>-1879.4617901599995</v>
      </c>
      <c r="I56" s="67">
        <f t="shared" si="61"/>
        <v>624.28565707000007</v>
      </c>
      <c r="J56" s="67">
        <f t="shared" si="61"/>
        <v>-1062.3270699</v>
      </c>
      <c r="K56" s="67">
        <f t="shared" si="61"/>
        <v>-2286.3541082900001</v>
      </c>
      <c r="L56" s="67">
        <f t="shared" si="61"/>
        <v>844.93373096000005</v>
      </c>
      <c r="M56" s="67">
        <f t="shared" si="61"/>
        <v>-909.50152859000013</v>
      </c>
      <c r="N56" s="67">
        <f t="shared" si="61"/>
        <v>-206.14882287</v>
      </c>
      <c r="O56" s="67">
        <f t="shared" si="61"/>
        <v>-703.3527057199999</v>
      </c>
      <c r="P56" s="68">
        <v>43</v>
      </c>
    </row>
    <row r="57" spans="1:16" ht="12.75" customHeight="1" x14ac:dyDescent="0.2">
      <c r="A57" s="66">
        <v>44</v>
      </c>
      <c r="B57" s="16" t="s">
        <v>48</v>
      </c>
      <c r="C57" s="67">
        <f>C58+C59+C60</f>
        <v>2491.58375256</v>
      </c>
      <c r="D57" s="67">
        <f t="shared" ref="D57:G57" si="62">D58+D59+D60</f>
        <v>596.63125249999985</v>
      </c>
      <c r="E57" s="67">
        <f t="shared" si="62"/>
        <v>-107.99390825999998</v>
      </c>
      <c r="F57" s="67">
        <f t="shared" si="62"/>
        <v>2405.3798414299999</v>
      </c>
      <c r="G57" s="67">
        <f t="shared" si="62"/>
        <v>-402.43343311000001</v>
      </c>
      <c r="H57" s="67">
        <f>H58+H59+H60</f>
        <v>1879.4617901599995</v>
      </c>
      <c r="I57" s="67">
        <f t="shared" ref="I57:L57" si="63">I58+I59+I60</f>
        <v>-624.28565707000007</v>
      </c>
      <c r="J57" s="67">
        <f t="shared" si="63"/>
        <v>1062.3270699</v>
      </c>
      <c r="K57" s="67">
        <f t="shared" si="63"/>
        <v>2286.3541082900001</v>
      </c>
      <c r="L57" s="67">
        <f t="shared" si="63"/>
        <v>-844.93373096000005</v>
      </c>
      <c r="M57" s="67">
        <f>M58+M59+M60</f>
        <v>909.50152859000002</v>
      </c>
      <c r="N57" s="67">
        <f t="shared" ref="N57:O57" si="64">N58+N59+N60</f>
        <v>206.14882287000006</v>
      </c>
      <c r="O57" s="67">
        <f t="shared" si="64"/>
        <v>703.35270572000002</v>
      </c>
      <c r="P57" s="68">
        <v>44</v>
      </c>
    </row>
    <row r="58" spans="1:16" ht="12.75" customHeight="1" x14ac:dyDescent="0.2">
      <c r="A58" s="66">
        <v>45</v>
      </c>
      <c r="B58" s="16" t="s">
        <v>49</v>
      </c>
      <c r="C58" s="2">
        <f t="shared" ref="C58:C60" si="65">D58+E58+F58+G58</f>
        <v>1087.13155207</v>
      </c>
      <c r="D58" s="2">
        <v>793.65328519999991</v>
      </c>
      <c r="E58" s="2">
        <v>44.957556259999997</v>
      </c>
      <c r="F58" s="2">
        <v>679.02086537000002</v>
      </c>
      <c r="G58" s="2">
        <v>-430.50015475999999</v>
      </c>
      <c r="H58" s="2">
        <f t="shared" ref="H58:H60" si="66">I58+J58+K58+L58</f>
        <v>1919.6061515799995</v>
      </c>
      <c r="I58" s="2">
        <v>-804.56250636000004</v>
      </c>
      <c r="J58" s="2">
        <v>780.96892233999984</v>
      </c>
      <c r="K58" s="2">
        <v>2387.89572112</v>
      </c>
      <c r="L58" s="2">
        <v>-444.69598552000002</v>
      </c>
      <c r="M58" s="2">
        <f t="shared" ref="M58:M60" si="67">N58+O58</f>
        <v>875.53699553000001</v>
      </c>
      <c r="N58" s="2">
        <v>1.6317190100000001</v>
      </c>
      <c r="O58" s="2">
        <v>873.90527652000003</v>
      </c>
      <c r="P58" s="68">
        <v>45</v>
      </c>
    </row>
    <row r="59" spans="1:16" ht="12.75" customHeight="1" x14ac:dyDescent="0.2">
      <c r="A59" s="66">
        <v>46</v>
      </c>
      <c r="B59" s="16" t="s">
        <v>50</v>
      </c>
      <c r="C59" s="2">
        <f t="shared" si="65"/>
        <v>0</v>
      </c>
      <c r="D59" s="3">
        <v>0</v>
      </c>
      <c r="E59" s="3">
        <v>0</v>
      </c>
      <c r="F59" s="3">
        <v>0</v>
      </c>
      <c r="G59" s="3">
        <v>0</v>
      </c>
      <c r="H59" s="2">
        <f t="shared" si="66"/>
        <v>0</v>
      </c>
      <c r="I59" s="3">
        <v>0</v>
      </c>
      <c r="J59" s="3">
        <v>0</v>
      </c>
      <c r="K59" s="3">
        <v>0</v>
      </c>
      <c r="L59" s="3">
        <v>0</v>
      </c>
      <c r="M59" s="2">
        <f t="shared" si="67"/>
        <v>0</v>
      </c>
      <c r="N59" s="3">
        <v>0</v>
      </c>
      <c r="O59" s="3">
        <v>0</v>
      </c>
      <c r="P59" s="68">
        <v>46</v>
      </c>
    </row>
    <row r="60" spans="1:16" ht="12.75" customHeight="1" x14ac:dyDescent="0.2">
      <c r="A60" s="66">
        <v>47</v>
      </c>
      <c r="B60" s="16" t="s">
        <v>51</v>
      </c>
      <c r="C60" s="2">
        <f t="shared" si="65"/>
        <v>1404.45220049</v>
      </c>
      <c r="D60" s="2">
        <v>-197.02203270000001</v>
      </c>
      <c r="E60" s="2">
        <v>-152.95146451999997</v>
      </c>
      <c r="F60" s="2">
        <v>1726.35897606</v>
      </c>
      <c r="G60" s="2">
        <v>28.066721650000002</v>
      </c>
      <c r="H60" s="2">
        <f t="shared" si="66"/>
        <v>-40.144361419999939</v>
      </c>
      <c r="I60" s="2">
        <v>180.27684929</v>
      </c>
      <c r="J60" s="2">
        <v>281.35814756000002</v>
      </c>
      <c r="K60" s="2">
        <v>-101.54161282999996</v>
      </c>
      <c r="L60" s="2">
        <v>-400.23774543999997</v>
      </c>
      <c r="M60" s="2">
        <f t="shared" si="67"/>
        <v>33.964533060000036</v>
      </c>
      <c r="N60" s="2">
        <v>204.51710386000005</v>
      </c>
      <c r="O60" s="2">
        <v>-170.55257080000001</v>
      </c>
      <c r="P60" s="68">
        <v>47</v>
      </c>
    </row>
    <row r="61" spans="1:16" ht="6" customHeight="1" x14ac:dyDescent="0.2">
      <c r="A61" s="69"/>
      <c r="B61" s="70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17"/>
      <c r="P61" s="71"/>
    </row>
    <row r="62" spans="1:16" ht="6" customHeight="1" x14ac:dyDescent="0.2">
      <c r="B62" s="72"/>
      <c r="C62" s="6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</row>
    <row r="63" spans="1:16" ht="12.75" customHeight="1" x14ac:dyDescent="0.2">
      <c r="A63" s="8" t="s">
        <v>53</v>
      </c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</row>
    <row r="64" spans="1:16" ht="12.75" customHeight="1" x14ac:dyDescent="0.2">
      <c r="A64" s="32" t="s">
        <v>9</v>
      </c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</row>
    <row r="65" spans="1:15" ht="12.75" customHeight="1" x14ac:dyDescent="0.2">
      <c r="A65" s="8" t="s">
        <v>56</v>
      </c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</row>
    <row r="66" spans="1:15" ht="12.75" customHeight="1" x14ac:dyDescent="0.2">
      <c r="A66" s="32" t="s">
        <v>10</v>
      </c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</row>
    <row r="67" spans="1:15" ht="12.75" customHeight="1" x14ac:dyDescent="0.2">
      <c r="A67" s="32" t="s">
        <v>11</v>
      </c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</row>
    <row r="68" spans="1:15" ht="12.75" customHeight="1" x14ac:dyDescent="0.2"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</row>
    <row r="69" spans="1:15" ht="12.75" customHeight="1" x14ac:dyDescent="0.2"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  <row r="70" spans="1:15" ht="12.75" customHeight="1" x14ac:dyDescent="0.2"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</row>
    <row r="71" spans="1:15" ht="12.75" customHeight="1" x14ac:dyDescent="0.2"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</row>
    <row r="72" spans="1:15" ht="12.75" customHeight="1" x14ac:dyDescent="0.2"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</row>
    <row r="73" spans="1:15" ht="12.75" customHeight="1" x14ac:dyDescent="0.2"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</row>
    <row r="74" spans="1:15" ht="12.75" customHeight="1" x14ac:dyDescent="0.2"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</row>
    <row r="75" spans="1:15" ht="12.75" customHeight="1" x14ac:dyDescent="0.2"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</row>
    <row r="76" spans="1:15" ht="12.75" customHeight="1" x14ac:dyDescent="0.2"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</row>
    <row r="77" spans="1:15" ht="12.75" customHeight="1" x14ac:dyDescent="0.2"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</row>
    <row r="78" spans="1:15" ht="12.75" customHeight="1" x14ac:dyDescent="0.2"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</row>
    <row r="79" spans="1:15" ht="12.75" customHeight="1" x14ac:dyDescent="0.2"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</row>
    <row r="80" spans="1:15" ht="12.75" customHeight="1" x14ac:dyDescent="0.2"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</row>
    <row r="81" spans="3:15" ht="12.75" customHeight="1" x14ac:dyDescent="0.2"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</row>
    <row r="82" spans="3:15" ht="12.75" customHeight="1" x14ac:dyDescent="0.2"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</row>
    <row r="83" spans="3:15" ht="12.75" customHeight="1" x14ac:dyDescent="0.2"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</row>
    <row r="84" spans="3:15" ht="12.75" customHeight="1" x14ac:dyDescent="0.2"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</row>
    <row r="85" spans="3:15" ht="12.75" customHeight="1" x14ac:dyDescent="0.2"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</row>
    <row r="86" spans="3:15" ht="12.75" customHeight="1" x14ac:dyDescent="0.2">
      <c r="C86" s="7"/>
      <c r="D86" s="11"/>
      <c r="E86" s="11"/>
      <c r="F86" s="11"/>
      <c r="G86" s="11"/>
      <c r="H86" s="7"/>
      <c r="I86" s="7"/>
      <c r="J86" s="7"/>
      <c r="K86" s="7"/>
      <c r="L86" s="7"/>
      <c r="M86" s="7"/>
      <c r="N86" s="7"/>
      <c r="O86" s="7"/>
    </row>
    <row r="87" spans="3:15" ht="12.75" customHeight="1" x14ac:dyDescent="0.2"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</row>
    <row r="88" spans="3:15" ht="12.75" customHeight="1" x14ac:dyDescent="0.2"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</row>
    <row r="89" spans="3:15" ht="12.75" customHeight="1" x14ac:dyDescent="0.2"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</row>
    <row r="90" spans="3:15" ht="12.75" customHeight="1" x14ac:dyDescent="0.2"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</row>
    <row r="91" spans="3:15" ht="12.75" customHeight="1" x14ac:dyDescent="0.2"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</row>
    <row r="92" spans="3:15" ht="12.75" customHeight="1" x14ac:dyDescent="0.2"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</row>
    <row r="93" spans="3:15" ht="12.75" customHeight="1" x14ac:dyDescent="0.2"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</row>
    <row r="94" spans="3:15" ht="12.75" customHeight="1" x14ac:dyDescent="0.2"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</row>
    <row r="95" spans="3:15" ht="12.75" customHeight="1" x14ac:dyDescent="0.2"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</row>
    <row r="96" spans="3:15" ht="12.75" customHeight="1" x14ac:dyDescent="0.2"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</row>
    <row r="97" spans="3:15" ht="12.75" customHeight="1" x14ac:dyDescent="0.2"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</row>
    <row r="98" spans="3:15" ht="12.75" customHeight="1" x14ac:dyDescent="0.2"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</row>
    <row r="99" spans="3:15" ht="12.75" customHeight="1" x14ac:dyDescent="0.2"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</row>
    <row r="100" spans="3:15" ht="12.75" customHeight="1" x14ac:dyDescent="0.2"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3:15" ht="12.75" customHeight="1" x14ac:dyDescent="0.2"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</row>
    <row r="102" spans="3:15" ht="12.75" customHeight="1" x14ac:dyDescent="0.2"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</row>
    <row r="103" spans="3:15" ht="12.75" customHeight="1" x14ac:dyDescent="0.2"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</row>
    <row r="104" spans="3:15" ht="12.75" customHeight="1" x14ac:dyDescent="0.2"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</row>
    <row r="105" spans="3:15" ht="12.75" customHeight="1" x14ac:dyDescent="0.2"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</row>
    <row r="106" spans="3:15" ht="12.75" customHeight="1" x14ac:dyDescent="0.2"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</row>
    <row r="107" spans="3:15" ht="12.75" customHeight="1" x14ac:dyDescent="0.2"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</row>
    <row r="108" spans="3:15" ht="12.75" customHeight="1" x14ac:dyDescent="0.2">
      <c r="C108" s="73"/>
      <c r="D108" s="73"/>
      <c r="E108" s="73"/>
      <c r="F108" s="73"/>
      <c r="G108" s="73"/>
      <c r="H108" s="73"/>
      <c r="I108" s="73"/>
      <c r="J108" s="73"/>
      <c r="K108" s="73"/>
      <c r="L108" s="73"/>
      <c r="M108" s="73"/>
      <c r="N108" s="73"/>
      <c r="O108" s="73"/>
    </row>
    <row r="109" spans="3:15" ht="12.75" customHeight="1" x14ac:dyDescent="0.2">
      <c r="C109" s="74"/>
      <c r="D109" s="74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</row>
    <row r="110" spans="3:15" ht="12.75" customHeight="1" x14ac:dyDescent="0.2">
      <c r="C110" s="73"/>
      <c r="D110" s="73"/>
      <c r="E110" s="73"/>
      <c r="F110" s="73"/>
      <c r="G110" s="73"/>
      <c r="H110" s="73"/>
      <c r="I110" s="73"/>
      <c r="J110" s="73"/>
      <c r="K110" s="73"/>
      <c r="L110" s="73"/>
      <c r="M110" s="73"/>
      <c r="N110" s="73"/>
      <c r="O110" s="73"/>
    </row>
    <row r="111" spans="3:15" ht="12.75" customHeight="1" x14ac:dyDescent="0.2">
      <c r="C111" s="75"/>
      <c r="D111" s="75"/>
      <c r="E111" s="75"/>
      <c r="F111" s="75"/>
      <c r="G111" s="75"/>
      <c r="H111" s="73"/>
      <c r="I111" s="73"/>
      <c r="J111" s="73"/>
      <c r="K111" s="73"/>
      <c r="L111" s="73"/>
      <c r="M111" s="73"/>
      <c r="N111" s="73"/>
      <c r="O111" s="73"/>
    </row>
    <row r="112" spans="3:15" ht="12.75" customHeight="1" x14ac:dyDescent="0.2">
      <c r="C112" s="74"/>
      <c r="D112" s="74"/>
      <c r="E112" s="74"/>
      <c r="F112" s="74"/>
      <c r="G112" s="74"/>
      <c r="H112" s="74"/>
      <c r="I112" s="74"/>
      <c r="J112" s="74"/>
      <c r="K112" s="74"/>
      <c r="L112" s="74"/>
      <c r="M112" s="74"/>
      <c r="N112" s="74"/>
      <c r="O112" s="74"/>
    </row>
    <row r="113" spans="3:15" ht="12.75" customHeight="1" x14ac:dyDescent="0.2">
      <c r="C113" s="74"/>
      <c r="D113" s="74"/>
      <c r="E113" s="74"/>
      <c r="F113" s="74"/>
      <c r="G113" s="74"/>
      <c r="H113" s="74"/>
      <c r="I113" s="74"/>
      <c r="J113" s="74"/>
      <c r="K113" s="74"/>
      <c r="L113" s="74"/>
      <c r="M113" s="74"/>
      <c r="N113" s="74"/>
      <c r="O113" s="74"/>
    </row>
    <row r="114" spans="3:15" ht="12.75" customHeight="1" x14ac:dyDescent="0.2">
      <c r="C114" s="73"/>
      <c r="D114" s="73"/>
      <c r="E114" s="73"/>
      <c r="F114" s="73"/>
      <c r="G114" s="73"/>
      <c r="H114" s="73"/>
      <c r="I114" s="73"/>
      <c r="J114" s="73"/>
      <c r="K114" s="73"/>
      <c r="L114" s="73"/>
      <c r="M114" s="73"/>
      <c r="N114" s="73"/>
      <c r="O114" s="73"/>
    </row>
  </sheetData>
  <mergeCells count="20">
    <mergeCell ref="A8:A12"/>
    <mergeCell ref="C8:G8"/>
    <mergeCell ref="H8:O8"/>
    <mergeCell ref="P8:P12"/>
    <mergeCell ref="C9:G9"/>
    <mergeCell ref="H9:O9"/>
    <mergeCell ref="C10:G10"/>
    <mergeCell ref="H10:L10"/>
    <mergeCell ref="M10:O10"/>
    <mergeCell ref="C11:C12"/>
    <mergeCell ref="D11:G11"/>
    <mergeCell ref="H11:H12"/>
    <mergeCell ref="I11:L11"/>
    <mergeCell ref="N11:O11"/>
    <mergeCell ref="A1:G1"/>
    <mergeCell ref="H1:P1"/>
    <mergeCell ref="A2:G2"/>
    <mergeCell ref="H2:P2"/>
    <mergeCell ref="A3:G3"/>
    <mergeCell ref="H3:P3"/>
  </mergeCells>
  <printOptions horizontalCentered="1"/>
  <pageMargins left="0.74803149606299213" right="0.74803149606299213" top="0.98425196850393704" bottom="0.98425196850393704" header="0.31496062992125984" footer="0.31496062992125984"/>
  <pageSetup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 PA</vt:lpstr>
      <vt:lpstr>'Cuadro 2 PA'!Área_de_impresión</vt:lpstr>
      <vt:lpstr>'Cuadro 2 PA'!Títulos_a_imprimir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2023-12-27T22:42:53Z</cp:lastPrinted>
  <dcterms:created xsi:type="dcterms:W3CDTF">2018-11-21T20:09:16Z</dcterms:created>
  <dcterms:modified xsi:type="dcterms:W3CDTF">2024-01-22T22:30:05Z</dcterms:modified>
</cp:coreProperties>
</file>